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J:\lw\LU\au\EULLa 2023-2027\VK-Rechner\"/>
    </mc:Choice>
  </mc:AlternateContent>
  <bookViews>
    <workbookView xWindow="8355" yWindow="3510" windowWidth="7500" windowHeight="6000"/>
  </bookViews>
  <sheets>
    <sheet name="Information" sheetId="4" r:id="rId1"/>
    <sheet name="Beispiel" sheetId="5" r:id="rId2"/>
    <sheet name="Berechnung EULLa Altverträge" sheetId="1" r:id="rId3"/>
    <sheet name="Berechnung ÖR2" sheetId="6" r:id="rId4"/>
    <sheet name="Berechnung GAP-SP Neuverträge" sheetId="8" r:id="rId5"/>
  </sheets>
  <definedNames>
    <definedName name="_xlnm._FilterDatabase" localSheetId="2" hidden="1">'Berechnung EULLa Altverträge'!#REF!</definedName>
    <definedName name="_xlnm._FilterDatabase" localSheetId="4" hidden="1">'Berechnung GAP-SP Neuverträge'!#REF!</definedName>
    <definedName name="_xlnm._FilterDatabase" localSheetId="3" hidden="1">'Berechnung ÖR2'!#REF!</definedName>
    <definedName name="Brachen">'Berechnung ÖR2'!$E$427:$E$441</definedName>
    <definedName name="_xlnm.Print_Area" localSheetId="2">'Berechnung EULLa Altverträge'!$A$1:$P$55</definedName>
    <definedName name="_xlnm.Print_Area" localSheetId="4">'Berechnung GAP-SP Neuverträge'!$A$1:$AA$59</definedName>
    <definedName name="_xlnm.Print_Area" localSheetId="3">'Berechnung ÖR2'!$A$1:$E$58</definedName>
    <definedName name="Getreide" localSheetId="4">'Berechnung GAP-SP Neuverträge'!$E$107:$E$131</definedName>
    <definedName name="Getreide">'Berechnung ÖR2'!$E$106:$E$130</definedName>
    <definedName name="GetreideEingabe" localSheetId="4">'Berechnung GAP-SP Neuverträge'!$A$14:$C$21</definedName>
    <definedName name="GetreideEingabe">'Berechnung ÖR2'!$A$14:$C$21</definedName>
    <definedName name="Gras_und_Gruenfutter">'Berechnung ÖR2'!$E$412:$E$422</definedName>
    <definedName name="Leguminosen" localSheetId="4">'Berechnung GAP-SP Neuverträge'!$E$74:$E$85</definedName>
    <definedName name="Leguminosen">'Berechnung ÖR2'!$E$74:$E$101</definedName>
    <definedName name="LeguminosenEingabe" localSheetId="4">'Berechnung GAP-SP Neuverträge'!$A$23:$C$27</definedName>
    <definedName name="LeguminosenEingabe">'Berechnung ÖR2'!$A$23:$C$27</definedName>
    <definedName name="sonstige_Kulturen" localSheetId="4">'Berechnung GAP-SP Neuverträge'!$E$194:$E$420</definedName>
    <definedName name="sonstige_Kulturen">'Berechnung ÖR2'!$E$193:$E$407</definedName>
    <definedName name="_xlnm.Criteria" localSheetId="2">'Berechnung EULLa Altverträge'!$E$14:$F$49</definedName>
    <definedName name="_xlnm.Criteria" localSheetId="4">'Berechnung GAP-SP Neuverträge'!$E$14:$F$48</definedName>
    <definedName name="_xlnm.Criteria" localSheetId="3">'Berechnung ÖR2'!$E$14:$F$48</definedName>
    <definedName name="_xlnm.Extract" localSheetId="2">'Berechnung EULLa Altverträge'!#REF!</definedName>
    <definedName name="_xlnm.Extract" localSheetId="4">'Berechnung GAP-SP Neuverträge'!#REF!</definedName>
    <definedName name="_xlnm.Extract" localSheetId="3">'Berechnung ÖR2'!#REF!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8" l="1"/>
  <c r="X54" i="8"/>
  <c r="X53" i="8"/>
  <c r="X52" i="8"/>
  <c r="X51" i="8"/>
  <c r="X50" i="8"/>
  <c r="Y50" i="8" l="1"/>
  <c r="A12" i="8" s="1"/>
  <c r="G23" i="6" l="1"/>
  <c r="X51" i="6"/>
  <c r="X52" i="6"/>
  <c r="X53" i="6"/>
  <c r="X54" i="6"/>
  <c r="X50" i="6"/>
  <c r="X48" i="6"/>
  <c r="X43" i="6"/>
  <c r="Y50" i="6" l="1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35" i="8" l="1"/>
  <c r="E434" i="8"/>
  <c r="E433" i="8"/>
  <c r="E432" i="8"/>
  <c r="E431" i="8"/>
  <c r="E430" i="8"/>
  <c r="E429" i="8"/>
  <c r="E428" i="8"/>
  <c r="E427" i="8"/>
  <c r="E426" i="8"/>
  <c r="E425" i="8"/>
  <c r="X29" i="8"/>
  <c r="E412" i="6"/>
  <c r="E413" i="6"/>
  <c r="E414" i="6"/>
  <c r="E415" i="6"/>
  <c r="E416" i="6"/>
  <c r="E417" i="6"/>
  <c r="E418" i="6"/>
  <c r="E419" i="6"/>
  <c r="E420" i="6"/>
  <c r="E421" i="6"/>
  <c r="E422" i="6"/>
  <c r="V30" i="8" l="1"/>
  <c r="V32" i="8"/>
  <c r="V45" i="8"/>
  <c r="V41" i="8"/>
  <c r="V37" i="8"/>
  <c r="V33" i="8"/>
  <c r="V48" i="8"/>
  <c r="V44" i="8"/>
  <c r="V40" i="8"/>
  <c r="V36" i="8"/>
  <c r="V47" i="8"/>
  <c r="V43" i="8"/>
  <c r="V39" i="8"/>
  <c r="V31" i="8"/>
  <c r="V46" i="8"/>
  <c r="V42" i="8"/>
  <c r="V38" i="8"/>
  <c r="V34" i="8"/>
  <c r="V30" i="6"/>
  <c r="V33" i="6"/>
  <c r="V41" i="6"/>
  <c r="V48" i="6"/>
  <c r="V44" i="6"/>
  <c r="V40" i="6"/>
  <c r="V32" i="6"/>
  <c r="V45" i="6"/>
  <c r="V47" i="6"/>
  <c r="V43" i="6"/>
  <c r="V39" i="6"/>
  <c r="V31" i="6"/>
  <c r="V46" i="6"/>
  <c r="V42" i="6"/>
  <c r="V38" i="6"/>
  <c r="V34" i="6"/>
  <c r="E82" i="8"/>
  <c r="J14" i="1" l="1"/>
  <c r="N43" i="1"/>
  <c r="N44" i="1"/>
  <c r="N45" i="1"/>
  <c r="N46" i="1"/>
  <c r="N47" i="1"/>
  <c r="N48" i="1"/>
  <c r="N49" i="1"/>
  <c r="N42" i="1"/>
  <c r="N40" i="1"/>
  <c r="N39" i="1"/>
  <c r="O39" i="1" s="1"/>
  <c r="N37" i="1"/>
  <c r="N35" i="1"/>
  <c r="N36" i="1"/>
  <c r="N30" i="1"/>
  <c r="N31" i="1"/>
  <c r="N32" i="1"/>
  <c r="N33" i="1"/>
  <c r="N29" i="1"/>
  <c r="N24" i="1"/>
  <c r="N25" i="1"/>
  <c r="N26" i="1"/>
  <c r="N27" i="1"/>
  <c r="N23" i="1"/>
  <c r="N15" i="1"/>
  <c r="N16" i="1"/>
  <c r="N17" i="1"/>
  <c r="N18" i="1"/>
  <c r="N19" i="1"/>
  <c r="N20" i="1"/>
  <c r="N21" i="1"/>
  <c r="N14" i="1"/>
  <c r="X14" i="6"/>
  <c r="O23" i="1" l="1"/>
  <c r="O14" i="1"/>
  <c r="O29" i="1"/>
  <c r="O42" i="1"/>
  <c r="O35" i="1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07" i="8"/>
  <c r="E75" i="8"/>
  <c r="E76" i="8"/>
  <c r="E77" i="8"/>
  <c r="E78" i="8"/>
  <c r="E79" i="8"/>
  <c r="E80" i="8"/>
  <c r="E81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74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89" i="8"/>
  <c r="E188" i="8"/>
  <c r="E187" i="8"/>
  <c r="E182" i="8"/>
  <c r="E181" i="8"/>
  <c r="T294" i="8" s="1"/>
  <c r="E176" i="8"/>
  <c r="E175" i="8"/>
  <c r="E170" i="8"/>
  <c r="E169" i="8"/>
  <c r="E168" i="8"/>
  <c r="E163" i="8"/>
  <c r="E162" i="8"/>
  <c r="E161" i="8"/>
  <c r="E160" i="8"/>
  <c r="E155" i="8"/>
  <c r="E154" i="8"/>
  <c r="Q39" i="8" s="1"/>
  <c r="E149" i="8"/>
  <c r="E148" i="8"/>
  <c r="E143" i="8"/>
  <c r="E142" i="8"/>
  <c r="O40" i="8" s="1"/>
  <c r="E137" i="8"/>
  <c r="E136" i="8"/>
  <c r="N29" i="8" s="1"/>
  <c r="D58" i="8"/>
  <c r="D57" i="8"/>
  <c r="D56" i="8"/>
  <c r="X48" i="8"/>
  <c r="M48" i="8"/>
  <c r="L48" i="8"/>
  <c r="X47" i="8"/>
  <c r="M47" i="8"/>
  <c r="L47" i="8"/>
  <c r="X46" i="8"/>
  <c r="M46" i="8"/>
  <c r="L46" i="8"/>
  <c r="X45" i="8"/>
  <c r="M45" i="8"/>
  <c r="L45" i="8"/>
  <c r="X44" i="8"/>
  <c r="M44" i="8"/>
  <c r="L44" i="8"/>
  <c r="E44" i="8"/>
  <c r="X43" i="8"/>
  <c r="Q43" i="8"/>
  <c r="M43" i="8"/>
  <c r="L43" i="8"/>
  <c r="E43" i="8"/>
  <c r="X42" i="8"/>
  <c r="M42" i="8"/>
  <c r="L42" i="8"/>
  <c r="E42" i="8"/>
  <c r="X41" i="8"/>
  <c r="M41" i="8"/>
  <c r="L41" i="8"/>
  <c r="E41" i="8"/>
  <c r="X40" i="8"/>
  <c r="Q40" i="8"/>
  <c r="M40" i="8"/>
  <c r="L40" i="8"/>
  <c r="E40" i="8"/>
  <c r="X39" i="8"/>
  <c r="M39" i="8"/>
  <c r="L39" i="8"/>
  <c r="E39" i="8"/>
  <c r="X38" i="8"/>
  <c r="O38" i="8"/>
  <c r="N38" i="8"/>
  <c r="M38" i="8"/>
  <c r="L38" i="8"/>
  <c r="E38" i="8"/>
  <c r="X37" i="8"/>
  <c r="M37" i="8"/>
  <c r="L37" i="8"/>
  <c r="E37" i="8"/>
  <c r="X36" i="8"/>
  <c r="M36" i="8"/>
  <c r="L36" i="8"/>
  <c r="E36" i="8"/>
  <c r="X35" i="8"/>
  <c r="M35" i="8"/>
  <c r="L35" i="8"/>
  <c r="X34" i="8"/>
  <c r="M34" i="8"/>
  <c r="L34" i="8"/>
  <c r="X33" i="8"/>
  <c r="M33" i="8"/>
  <c r="L33" i="8"/>
  <c r="X32" i="8"/>
  <c r="Q32" i="8"/>
  <c r="M32" i="8"/>
  <c r="L32" i="8"/>
  <c r="X31" i="8"/>
  <c r="Q31" i="8"/>
  <c r="M31" i="8"/>
  <c r="L31" i="8"/>
  <c r="X30" i="8"/>
  <c r="O30" i="8"/>
  <c r="M30" i="8"/>
  <c r="L30" i="8"/>
  <c r="Q29" i="8"/>
  <c r="M29" i="8"/>
  <c r="L29" i="8"/>
  <c r="X27" i="8"/>
  <c r="G27" i="8"/>
  <c r="E27" i="8"/>
  <c r="H27" i="8" s="1"/>
  <c r="X26" i="8"/>
  <c r="G26" i="8"/>
  <c r="E26" i="8"/>
  <c r="X25" i="8"/>
  <c r="G25" i="8"/>
  <c r="E25" i="8"/>
  <c r="H25" i="8" s="1"/>
  <c r="X24" i="8"/>
  <c r="G24" i="8"/>
  <c r="X23" i="8"/>
  <c r="G23" i="8"/>
  <c r="X21" i="8"/>
  <c r="E21" i="8"/>
  <c r="X20" i="8"/>
  <c r="E20" i="8"/>
  <c r="I20" i="8" s="1"/>
  <c r="X19" i="8"/>
  <c r="E19" i="8"/>
  <c r="X18" i="8"/>
  <c r="E18" i="8"/>
  <c r="I18" i="8" s="1"/>
  <c r="X17" i="8"/>
  <c r="E17" i="8"/>
  <c r="X16" i="8"/>
  <c r="E16" i="8"/>
  <c r="I16" i="8" s="1"/>
  <c r="X15" i="8"/>
  <c r="X14" i="8"/>
  <c r="O46" i="8" l="1"/>
  <c r="E46" i="8"/>
  <c r="D55" i="8"/>
  <c r="O29" i="8"/>
  <c r="O36" i="8"/>
  <c r="O35" i="8"/>
  <c r="Q41" i="8"/>
  <c r="Q42" i="8"/>
  <c r="O44" i="8"/>
  <c r="T31" i="8"/>
  <c r="O34" i="8"/>
  <c r="O39" i="8"/>
  <c r="O32" i="8"/>
  <c r="R34" i="8"/>
  <c r="U46" i="8"/>
  <c r="O33" i="8"/>
  <c r="T47" i="8"/>
  <c r="P47" i="8"/>
  <c r="S32" i="8"/>
  <c r="O42" i="8"/>
  <c r="T32" i="8"/>
  <c r="Q420" i="8"/>
  <c r="Q416" i="8"/>
  <c r="Q412" i="8"/>
  <c r="U40" i="8"/>
  <c r="N30" i="8"/>
  <c r="O31" i="8"/>
  <c r="N35" i="8"/>
  <c r="O37" i="8"/>
  <c r="O41" i="8"/>
  <c r="O43" i="8"/>
  <c r="R30" i="8"/>
  <c r="R33" i="8"/>
  <c r="N34" i="8"/>
  <c r="N36" i="8"/>
  <c r="U42" i="8"/>
  <c r="Q223" i="8"/>
  <c r="Q26" i="8"/>
  <c r="Q27" i="8"/>
  <c r="Q25" i="8"/>
  <c r="N37" i="8"/>
  <c r="U39" i="8"/>
  <c r="U43" i="8"/>
  <c r="U41" i="8"/>
  <c r="S45" i="8"/>
  <c r="R47" i="8"/>
  <c r="E14" i="8"/>
  <c r="H14" i="8" s="1"/>
  <c r="H39" i="8"/>
  <c r="I42" i="8"/>
  <c r="I37" i="8"/>
  <c r="H43" i="8"/>
  <c r="E23" i="8"/>
  <c r="I23" i="8" s="1"/>
  <c r="E30" i="8"/>
  <c r="E31" i="8"/>
  <c r="I26" i="8"/>
  <c r="H26" i="8"/>
  <c r="E33" i="8"/>
  <c r="I33" i="8" s="1"/>
  <c r="E15" i="8"/>
  <c r="E35" i="8"/>
  <c r="V35" i="8" s="1"/>
  <c r="E24" i="8"/>
  <c r="Q24" i="8" s="1"/>
  <c r="E32" i="8"/>
  <c r="I32" i="8" s="1"/>
  <c r="E34" i="8"/>
  <c r="I39" i="8"/>
  <c r="E29" i="8"/>
  <c r="Y14" i="8"/>
  <c r="P413" i="8"/>
  <c r="N31" i="8"/>
  <c r="R31" i="8"/>
  <c r="U31" i="8"/>
  <c r="R32" i="8"/>
  <c r="S35" i="8"/>
  <c r="N39" i="8"/>
  <c r="R40" i="8"/>
  <c r="R41" i="8"/>
  <c r="R42" i="8"/>
  <c r="R43" i="8"/>
  <c r="S44" i="8"/>
  <c r="N45" i="8"/>
  <c r="R46" i="8"/>
  <c r="P48" i="8"/>
  <c r="P236" i="8"/>
  <c r="P417" i="8"/>
  <c r="P409" i="8"/>
  <c r="P29" i="8"/>
  <c r="S29" i="8"/>
  <c r="N33" i="8"/>
  <c r="S34" i="8"/>
  <c r="S36" i="8"/>
  <c r="S37" i="8"/>
  <c r="R38" i="8"/>
  <c r="S38" i="8"/>
  <c r="R39" i="8"/>
  <c r="N40" i="8"/>
  <c r="N41" i="8"/>
  <c r="N42" i="8"/>
  <c r="N43" i="8"/>
  <c r="N44" i="8"/>
  <c r="N419" i="8"/>
  <c r="N415" i="8"/>
  <c r="N411" i="8"/>
  <c r="P228" i="8"/>
  <c r="T29" i="8"/>
  <c r="P30" i="8"/>
  <c r="S30" i="8"/>
  <c r="N32" i="8"/>
  <c r="S33" i="8"/>
  <c r="P34" i="8"/>
  <c r="T34" i="8"/>
  <c r="P35" i="8"/>
  <c r="T35" i="8"/>
  <c r="P36" i="8"/>
  <c r="T36" i="8"/>
  <c r="P37" i="8"/>
  <c r="T37" i="8"/>
  <c r="P38" i="8"/>
  <c r="T38" i="8"/>
  <c r="S39" i="8"/>
  <c r="S40" i="8"/>
  <c r="S41" i="8"/>
  <c r="T44" i="8"/>
  <c r="P45" i="8"/>
  <c r="U47" i="8"/>
  <c r="N48" i="8"/>
  <c r="R29" i="8"/>
  <c r="Q30" i="8"/>
  <c r="T30" i="8"/>
  <c r="P31" i="8"/>
  <c r="S31" i="8"/>
  <c r="P32" i="8"/>
  <c r="Q33" i="8"/>
  <c r="T33" i="8"/>
  <c r="U34" i="8"/>
  <c r="Q35" i="8"/>
  <c r="U35" i="8"/>
  <c r="Q36" i="8"/>
  <c r="U36" i="8"/>
  <c r="Q37" i="8"/>
  <c r="U37" i="8"/>
  <c r="Q38" i="8"/>
  <c r="U38" i="8"/>
  <c r="P39" i="8"/>
  <c r="T39" i="8"/>
  <c r="P40" i="8"/>
  <c r="T40" i="8"/>
  <c r="P41" i="8"/>
  <c r="T41" i="8"/>
  <c r="P42" i="8"/>
  <c r="T42" i="8"/>
  <c r="P43" i="8"/>
  <c r="T43" i="8"/>
  <c r="Q44" i="8"/>
  <c r="T48" i="8"/>
  <c r="O45" i="8"/>
  <c r="Q48" i="8"/>
  <c r="S228" i="8"/>
  <c r="U327" i="8"/>
  <c r="O418" i="8"/>
  <c r="O414" i="8"/>
  <c r="O410" i="8"/>
  <c r="U32" i="8"/>
  <c r="U33" i="8"/>
  <c r="Q34" i="8"/>
  <c r="E66" i="8"/>
  <c r="A12" i="1"/>
  <c r="U195" i="8"/>
  <c r="T198" i="8"/>
  <c r="T202" i="8"/>
  <c r="T206" i="8"/>
  <c r="U209" i="8"/>
  <c r="T213" i="8"/>
  <c r="Q216" i="8"/>
  <c r="T220" i="8"/>
  <c r="U227" i="8"/>
  <c r="U243" i="8"/>
  <c r="S420" i="8"/>
  <c r="P420" i="8"/>
  <c r="T419" i="8"/>
  <c r="Q419" i="8"/>
  <c r="U418" i="8"/>
  <c r="R418" i="8"/>
  <c r="N418" i="8"/>
  <c r="O417" i="8"/>
  <c r="S416" i="8"/>
  <c r="P416" i="8"/>
  <c r="T415" i="8"/>
  <c r="Q415" i="8"/>
  <c r="U414" i="8"/>
  <c r="R414" i="8"/>
  <c r="N414" i="8"/>
  <c r="O413" i="8"/>
  <c r="S412" i="8"/>
  <c r="P412" i="8"/>
  <c r="T411" i="8"/>
  <c r="Q411" i="8"/>
  <c r="U410" i="8"/>
  <c r="R410" i="8"/>
  <c r="N410" i="8"/>
  <c r="O409" i="8"/>
  <c r="P44" i="8"/>
  <c r="P46" i="8"/>
  <c r="Q47" i="8"/>
  <c r="Q196" i="8"/>
  <c r="U199" i="8"/>
  <c r="U203" i="8"/>
  <c r="U207" i="8"/>
  <c r="T210" i="8"/>
  <c r="T214" i="8"/>
  <c r="P217" i="8"/>
  <c r="T221" i="8"/>
  <c r="N227" i="8"/>
  <c r="P230" i="8"/>
  <c r="U233" i="8"/>
  <c r="P248" i="8"/>
  <c r="P256" i="8"/>
  <c r="P264" i="8"/>
  <c r="P272" i="8"/>
  <c r="P280" i="8"/>
  <c r="O420" i="8"/>
  <c r="S419" i="8"/>
  <c r="P419" i="8"/>
  <c r="T418" i="8"/>
  <c r="Q418" i="8"/>
  <c r="U417" i="8"/>
  <c r="R417" i="8"/>
  <c r="N417" i="8"/>
  <c r="O416" i="8"/>
  <c r="S415" i="8"/>
  <c r="P415" i="8"/>
  <c r="T414" i="8"/>
  <c r="Q414" i="8"/>
  <c r="U413" i="8"/>
  <c r="R413" i="8"/>
  <c r="N413" i="8"/>
  <c r="O412" i="8"/>
  <c r="S411" i="8"/>
  <c r="P411" i="8"/>
  <c r="T410" i="8"/>
  <c r="Q410" i="8"/>
  <c r="U409" i="8"/>
  <c r="R409" i="8"/>
  <c r="N409" i="8"/>
  <c r="T196" i="8"/>
  <c r="Q200" i="8"/>
  <c r="Q204" i="8"/>
  <c r="O207" i="8"/>
  <c r="P215" i="8"/>
  <c r="T218" i="8"/>
  <c r="T222" i="8"/>
  <c r="T230" i="8"/>
  <c r="U241" i="8"/>
  <c r="N249" i="8"/>
  <c r="N257" i="8"/>
  <c r="N265" i="8"/>
  <c r="N273" i="8"/>
  <c r="N281" i="8"/>
  <c r="U420" i="8"/>
  <c r="R420" i="8"/>
  <c r="N420" i="8"/>
  <c r="O419" i="8"/>
  <c r="S418" i="8"/>
  <c r="P418" i="8"/>
  <c r="T417" i="8"/>
  <c r="Q417" i="8"/>
  <c r="U416" i="8"/>
  <c r="R416" i="8"/>
  <c r="N416" i="8"/>
  <c r="O415" i="8"/>
  <c r="S414" i="8"/>
  <c r="P414" i="8"/>
  <c r="T413" i="8"/>
  <c r="Q413" i="8"/>
  <c r="U412" i="8"/>
  <c r="R412" i="8"/>
  <c r="N412" i="8"/>
  <c r="O411" i="8"/>
  <c r="S410" i="8"/>
  <c r="P410" i="8"/>
  <c r="T409" i="8"/>
  <c r="Q409" i="8"/>
  <c r="S48" i="8"/>
  <c r="T194" i="8"/>
  <c r="U197" i="8"/>
  <c r="U201" i="8"/>
  <c r="U205" i="8"/>
  <c r="Q208" i="8"/>
  <c r="Q212" i="8"/>
  <c r="O215" i="8"/>
  <c r="U223" i="8"/>
  <c r="U235" i="8"/>
  <c r="P238" i="8"/>
  <c r="T420" i="8"/>
  <c r="U419" i="8"/>
  <c r="R419" i="8"/>
  <c r="S417" i="8"/>
  <c r="T416" i="8"/>
  <c r="U415" i="8"/>
  <c r="R415" i="8"/>
  <c r="S413" i="8"/>
  <c r="T412" i="8"/>
  <c r="U411" i="8"/>
  <c r="R411" i="8"/>
  <c r="S409" i="8"/>
  <c r="Y29" i="8"/>
  <c r="R37" i="8"/>
  <c r="I41" i="8"/>
  <c r="H18" i="8"/>
  <c r="H37" i="8"/>
  <c r="H16" i="8"/>
  <c r="P33" i="8"/>
  <c r="H38" i="8"/>
  <c r="I43" i="8"/>
  <c r="S43" i="8"/>
  <c r="H20" i="8"/>
  <c r="R35" i="8"/>
  <c r="H41" i="8"/>
  <c r="Y23" i="8"/>
  <c r="O199" i="8"/>
  <c r="N235" i="8"/>
  <c r="P197" i="8"/>
  <c r="L56" i="8"/>
  <c r="Q194" i="8"/>
  <c r="P199" i="8"/>
  <c r="P201" i="8"/>
  <c r="P203" i="8"/>
  <c r="P205" i="8"/>
  <c r="P207" i="8"/>
  <c r="P209" i="8"/>
  <c r="P211" i="8"/>
  <c r="P213" i="8"/>
  <c r="P219" i="8"/>
  <c r="P221" i="8"/>
  <c r="N243" i="8"/>
  <c r="P195" i="8"/>
  <c r="H46" i="8"/>
  <c r="N46" i="8"/>
  <c r="I46" i="8"/>
  <c r="H19" i="8"/>
  <c r="H21" i="8"/>
  <c r="I25" i="8"/>
  <c r="M56" i="8"/>
  <c r="H36" i="8"/>
  <c r="H40" i="8"/>
  <c r="H44" i="8"/>
  <c r="E65" i="8"/>
  <c r="O399" i="8"/>
  <c r="O395" i="8"/>
  <c r="O391" i="8"/>
  <c r="O387" i="8"/>
  <c r="O383" i="8"/>
  <c r="O379" i="8"/>
  <c r="O406" i="8"/>
  <c r="O408" i="8"/>
  <c r="O400" i="8"/>
  <c r="O396" i="8"/>
  <c r="O392" i="8"/>
  <c r="O388" i="8"/>
  <c r="O384" i="8"/>
  <c r="O380" i="8"/>
  <c r="O376" i="8"/>
  <c r="O369" i="8"/>
  <c r="O401" i="8"/>
  <c r="O397" i="8"/>
  <c r="O393" i="8"/>
  <c r="O389" i="8"/>
  <c r="O385" i="8"/>
  <c r="O381" i="8"/>
  <c r="O377" i="8"/>
  <c r="O371" i="8"/>
  <c r="O404" i="8"/>
  <c r="O373" i="8"/>
  <c r="O365" i="8"/>
  <c r="O358" i="8"/>
  <c r="O357" i="8"/>
  <c r="O354" i="8"/>
  <c r="O367" i="8"/>
  <c r="O359" i="8"/>
  <c r="O363" i="8"/>
  <c r="O346" i="8"/>
  <c r="O364" i="8"/>
  <c r="O355" i="8"/>
  <c r="O348" i="8"/>
  <c r="O338" i="8"/>
  <c r="O330" i="8"/>
  <c r="O322" i="8"/>
  <c r="O314" i="8"/>
  <c r="O306" i="8"/>
  <c r="O299" i="8"/>
  <c r="O291" i="8"/>
  <c r="O350" i="8"/>
  <c r="O344" i="8"/>
  <c r="O332" i="8"/>
  <c r="O334" i="8"/>
  <c r="O326" i="8"/>
  <c r="O318" i="8"/>
  <c r="O310" i="8"/>
  <c r="O302" i="8"/>
  <c r="O294" i="8"/>
  <c r="O286" i="8"/>
  <c r="O356" i="8"/>
  <c r="O352" i="8"/>
  <c r="O342" i="8"/>
  <c r="O336" i="8"/>
  <c r="O328" i="8"/>
  <c r="O320" i="8"/>
  <c r="O312" i="8"/>
  <c r="O304" i="8"/>
  <c r="O324" i="8"/>
  <c r="O285" i="8"/>
  <c r="O276" i="8"/>
  <c r="O268" i="8"/>
  <c r="O260" i="8"/>
  <c r="O252" i="8"/>
  <c r="O243" i="8"/>
  <c r="O235" i="8"/>
  <c r="O227" i="8"/>
  <c r="O316" i="8"/>
  <c r="O300" i="8"/>
  <c r="O284" i="8"/>
  <c r="O283" i="8"/>
  <c r="O278" i="8"/>
  <c r="O270" i="8"/>
  <c r="O262" i="8"/>
  <c r="O254" i="8"/>
  <c r="O246" i="8"/>
  <c r="O244" i="8"/>
  <c r="O237" i="8"/>
  <c r="O236" i="8"/>
  <c r="O308" i="8"/>
  <c r="O301" i="8"/>
  <c r="O292" i="8"/>
  <c r="O280" i="8"/>
  <c r="O272" i="8"/>
  <c r="O264" i="8"/>
  <c r="O256" i="8"/>
  <c r="O248" i="8"/>
  <c r="O238" i="8"/>
  <c r="O230" i="8"/>
  <c r="O293" i="8"/>
  <c r="O282" i="8"/>
  <c r="O274" i="8"/>
  <c r="O266" i="8"/>
  <c r="O258" i="8"/>
  <c r="O250" i="8"/>
  <c r="O47" i="8"/>
  <c r="Q403" i="8"/>
  <c r="Q368" i="8"/>
  <c r="Q370" i="8"/>
  <c r="Q400" i="8"/>
  <c r="Q399" i="8"/>
  <c r="Q396" i="8"/>
  <c r="Q395" i="8"/>
  <c r="Q392" i="8"/>
  <c r="Q391" i="8"/>
  <c r="Q388" i="8"/>
  <c r="Q387" i="8"/>
  <c r="Q384" i="8"/>
  <c r="Q383" i="8"/>
  <c r="Q380" i="8"/>
  <c r="Q379" i="8"/>
  <c r="Q376" i="8"/>
  <c r="Q375" i="8"/>
  <c r="Q358" i="8"/>
  <c r="Q359" i="8"/>
  <c r="Q349" i="8"/>
  <c r="Q335" i="8"/>
  <c r="Q327" i="8"/>
  <c r="Q319" i="8"/>
  <c r="Q311" i="8"/>
  <c r="Q303" i="8"/>
  <c r="Q301" i="8"/>
  <c r="Q294" i="8"/>
  <c r="Q293" i="8"/>
  <c r="Q337" i="8"/>
  <c r="Q347" i="8"/>
  <c r="Q305" i="8"/>
  <c r="Q281" i="8"/>
  <c r="Q273" i="8"/>
  <c r="Q265" i="8"/>
  <c r="Q257" i="8"/>
  <c r="Q249" i="8"/>
  <c r="Q238" i="8"/>
  <c r="Q237" i="8"/>
  <c r="Q230" i="8"/>
  <c r="Q229" i="8"/>
  <c r="Q329" i="8"/>
  <c r="Q295" i="8"/>
  <c r="Q275" i="8"/>
  <c r="Q267" i="8"/>
  <c r="Q259" i="8"/>
  <c r="Q251" i="8"/>
  <c r="Q240" i="8"/>
  <c r="Q239" i="8"/>
  <c r="Q232" i="8"/>
  <c r="Q321" i="8"/>
  <c r="Q296" i="8"/>
  <c r="Q286" i="8"/>
  <c r="Q46" i="8"/>
  <c r="Q313" i="8"/>
  <c r="Q288" i="8"/>
  <c r="Q285" i="8"/>
  <c r="Q45" i="8"/>
  <c r="R289" i="8"/>
  <c r="R277" i="8"/>
  <c r="R269" i="8"/>
  <c r="R261" i="8"/>
  <c r="R253" i="8"/>
  <c r="R245" i="8"/>
  <c r="R45" i="8"/>
  <c r="R48" i="8"/>
  <c r="R44" i="8"/>
  <c r="T243" i="8"/>
  <c r="T236" i="8"/>
  <c r="T235" i="8"/>
  <c r="T228" i="8"/>
  <c r="T227" i="8"/>
  <c r="T301" i="8"/>
  <c r="T286" i="8"/>
  <c r="T238" i="8"/>
  <c r="T237" i="8"/>
  <c r="T46" i="8"/>
  <c r="U194" i="8"/>
  <c r="R194" i="8"/>
  <c r="N194" i="8"/>
  <c r="S194" i="8"/>
  <c r="P194" i="8"/>
  <c r="O194" i="8"/>
  <c r="O195" i="8"/>
  <c r="U202" i="8"/>
  <c r="R202" i="8"/>
  <c r="N202" i="8"/>
  <c r="S202" i="8"/>
  <c r="P202" i="8"/>
  <c r="O202" i="8"/>
  <c r="O203" i="8"/>
  <c r="U210" i="8"/>
  <c r="R210" i="8"/>
  <c r="N210" i="8"/>
  <c r="S210" i="8"/>
  <c r="P210" i="8"/>
  <c r="O210" i="8"/>
  <c r="O211" i="8"/>
  <c r="T217" i="8"/>
  <c r="U218" i="8"/>
  <c r="R218" i="8"/>
  <c r="N218" i="8"/>
  <c r="S218" i="8"/>
  <c r="P218" i="8"/>
  <c r="O218" i="8"/>
  <c r="O219" i="8"/>
  <c r="Q220" i="8"/>
  <c r="T224" i="8"/>
  <c r="U226" i="8"/>
  <c r="R226" i="8"/>
  <c r="N226" i="8"/>
  <c r="S226" i="8"/>
  <c r="O226" i="8"/>
  <c r="Q226" i="8"/>
  <c r="T226" i="8"/>
  <c r="P226" i="8"/>
  <c r="Q231" i="8"/>
  <c r="T240" i="8"/>
  <c r="R247" i="8"/>
  <c r="Q253" i="8"/>
  <c r="R263" i="8"/>
  <c r="Q269" i="8"/>
  <c r="R279" i="8"/>
  <c r="T317" i="8"/>
  <c r="H17" i="8"/>
  <c r="I17" i="8"/>
  <c r="I19" i="8"/>
  <c r="I21" i="8"/>
  <c r="I36" i="8"/>
  <c r="R36" i="8"/>
  <c r="I40" i="8"/>
  <c r="S42" i="8"/>
  <c r="I44" i="8"/>
  <c r="E45" i="8"/>
  <c r="S367" i="8"/>
  <c r="S369" i="8"/>
  <c r="S371" i="8"/>
  <c r="S357" i="8"/>
  <c r="S373" i="8"/>
  <c r="S365" i="8"/>
  <c r="S359" i="8"/>
  <c r="S363" i="8"/>
  <c r="S354" i="8"/>
  <c r="S355" i="8"/>
  <c r="S352" i="8"/>
  <c r="S344" i="8"/>
  <c r="S346" i="8"/>
  <c r="S350" i="8"/>
  <c r="S336" i="8"/>
  <c r="S328" i="8"/>
  <c r="S320" i="8"/>
  <c r="S312" i="8"/>
  <c r="S304" i="8"/>
  <c r="S338" i="8"/>
  <c r="S348" i="8"/>
  <c r="S342" i="8"/>
  <c r="S332" i="8"/>
  <c r="S324" i="8"/>
  <c r="S316" i="8"/>
  <c r="S308" i="8"/>
  <c r="S294" i="8"/>
  <c r="S286" i="8"/>
  <c r="S334" i="8"/>
  <c r="S326" i="8"/>
  <c r="S318" i="8"/>
  <c r="S310" i="8"/>
  <c r="S302" i="8"/>
  <c r="S322" i="8"/>
  <c r="S300" i="8"/>
  <c r="S282" i="8"/>
  <c r="S274" i="8"/>
  <c r="S266" i="8"/>
  <c r="S258" i="8"/>
  <c r="S250" i="8"/>
  <c r="S221" i="8"/>
  <c r="S219" i="8"/>
  <c r="S217" i="8"/>
  <c r="S215" i="8"/>
  <c r="S213" i="8"/>
  <c r="S211" i="8"/>
  <c r="S209" i="8"/>
  <c r="S207" i="8"/>
  <c r="S205" i="8"/>
  <c r="S203" i="8"/>
  <c r="S201" i="8"/>
  <c r="S199" i="8"/>
  <c r="S197" i="8"/>
  <c r="S195" i="8"/>
  <c r="S314" i="8"/>
  <c r="S292" i="8"/>
  <c r="S276" i="8"/>
  <c r="S268" i="8"/>
  <c r="S260" i="8"/>
  <c r="S252" i="8"/>
  <c r="S244" i="8"/>
  <c r="S236" i="8"/>
  <c r="S306" i="8"/>
  <c r="S278" i="8"/>
  <c r="S270" i="8"/>
  <c r="S262" i="8"/>
  <c r="S254" i="8"/>
  <c r="S246" i="8"/>
  <c r="S238" i="8"/>
  <c r="S230" i="8"/>
  <c r="S47" i="8"/>
  <c r="S330" i="8"/>
  <c r="S284" i="8"/>
  <c r="S280" i="8"/>
  <c r="S272" i="8"/>
  <c r="S264" i="8"/>
  <c r="S256" i="8"/>
  <c r="S248" i="8"/>
  <c r="S46" i="8"/>
  <c r="U200" i="8"/>
  <c r="R200" i="8"/>
  <c r="N200" i="8"/>
  <c r="S200" i="8"/>
  <c r="P200" i="8"/>
  <c r="O200" i="8"/>
  <c r="O201" i="8"/>
  <c r="Q202" i="8"/>
  <c r="T204" i="8"/>
  <c r="U208" i="8"/>
  <c r="R208" i="8"/>
  <c r="N208" i="8"/>
  <c r="S208" i="8"/>
  <c r="P208" i="8"/>
  <c r="O208" i="8"/>
  <c r="O209" i="8"/>
  <c r="Q210" i="8"/>
  <c r="T212" i="8"/>
  <c r="T215" i="8"/>
  <c r="U216" i="8"/>
  <c r="R216" i="8"/>
  <c r="N216" i="8"/>
  <c r="S216" i="8"/>
  <c r="P216" i="8"/>
  <c r="O216" i="8"/>
  <c r="O217" i="8"/>
  <c r="Q218" i="8"/>
  <c r="T223" i="8"/>
  <c r="Q224" i="8"/>
  <c r="Q228" i="8"/>
  <c r="T232" i="8"/>
  <c r="Q244" i="8"/>
  <c r="R257" i="8"/>
  <c r="R273" i="8"/>
  <c r="I27" i="8"/>
  <c r="H42" i="8"/>
  <c r="E48" i="8"/>
  <c r="E47" i="8"/>
  <c r="U198" i="8"/>
  <c r="R198" i="8"/>
  <c r="N198" i="8"/>
  <c r="S198" i="8"/>
  <c r="P198" i="8"/>
  <c r="O198" i="8"/>
  <c r="U206" i="8"/>
  <c r="R206" i="8"/>
  <c r="N206" i="8"/>
  <c r="S206" i="8"/>
  <c r="P206" i="8"/>
  <c r="O206" i="8"/>
  <c r="U214" i="8"/>
  <c r="R214" i="8"/>
  <c r="N214" i="8"/>
  <c r="S214" i="8"/>
  <c r="P214" i="8"/>
  <c r="O214" i="8"/>
  <c r="U222" i="8"/>
  <c r="R222" i="8"/>
  <c r="N222" i="8"/>
  <c r="S222" i="8"/>
  <c r="P222" i="8"/>
  <c r="O222" i="8"/>
  <c r="S225" i="8"/>
  <c r="P225" i="8"/>
  <c r="N225" i="8"/>
  <c r="U225" i="8"/>
  <c r="Q225" i="8"/>
  <c r="T225" i="8"/>
  <c r="O225" i="8"/>
  <c r="O228" i="8"/>
  <c r="O229" i="8"/>
  <c r="Q236" i="8"/>
  <c r="Q242" i="8"/>
  <c r="Q245" i="8"/>
  <c r="R255" i="8"/>
  <c r="Q261" i="8"/>
  <c r="R271" i="8"/>
  <c r="Q277" i="8"/>
  <c r="R287" i="8"/>
  <c r="I38" i="8"/>
  <c r="U196" i="8"/>
  <c r="R196" i="8"/>
  <c r="N196" i="8"/>
  <c r="S196" i="8"/>
  <c r="P196" i="8"/>
  <c r="O196" i="8"/>
  <c r="O197" i="8"/>
  <c r="Q198" i="8"/>
  <c r="T200" i="8"/>
  <c r="U204" i="8"/>
  <c r="R204" i="8"/>
  <c r="N204" i="8"/>
  <c r="S204" i="8"/>
  <c r="P204" i="8"/>
  <c r="O204" i="8"/>
  <c r="O205" i="8"/>
  <c r="Q206" i="8"/>
  <c r="T208" i="8"/>
  <c r="T211" i="8"/>
  <c r="U212" i="8"/>
  <c r="R212" i="8"/>
  <c r="N212" i="8"/>
  <c r="S212" i="8"/>
  <c r="P212" i="8"/>
  <c r="O212" i="8"/>
  <c r="O213" i="8"/>
  <c r="Q214" i="8"/>
  <c r="T216" i="8"/>
  <c r="T219" i="8"/>
  <c r="U220" i="8"/>
  <c r="R220" i="8"/>
  <c r="N220" i="8"/>
  <c r="S220" i="8"/>
  <c r="P220" i="8"/>
  <c r="O220" i="8"/>
  <c r="O221" i="8"/>
  <c r="Q222" i="8"/>
  <c r="R225" i="8"/>
  <c r="T229" i="8"/>
  <c r="T231" i="8"/>
  <c r="Q234" i="8"/>
  <c r="T239" i="8"/>
  <c r="R249" i="8"/>
  <c r="R265" i="8"/>
  <c r="R281" i="8"/>
  <c r="U44" i="8"/>
  <c r="U48" i="8"/>
  <c r="N374" i="8"/>
  <c r="N368" i="8"/>
  <c r="N364" i="8"/>
  <c r="N356" i="8"/>
  <c r="N370" i="8"/>
  <c r="N358" i="8"/>
  <c r="N354" i="8"/>
  <c r="N352" i="8"/>
  <c r="N350" i="8"/>
  <c r="N348" i="8"/>
  <c r="N346" i="8"/>
  <c r="N362" i="8"/>
  <c r="N366" i="8"/>
  <c r="N349" i="8"/>
  <c r="N338" i="8"/>
  <c r="N336" i="8"/>
  <c r="N334" i="8"/>
  <c r="N332" i="8"/>
  <c r="N330" i="8"/>
  <c r="N335" i="8"/>
  <c r="N282" i="8"/>
  <c r="N347" i="8"/>
  <c r="P371" i="8"/>
  <c r="P373" i="8"/>
  <c r="P367" i="8"/>
  <c r="P359" i="8"/>
  <c r="P369" i="8"/>
  <c r="P357" i="8"/>
  <c r="P354" i="8"/>
  <c r="P348" i="8"/>
  <c r="P350" i="8"/>
  <c r="P342" i="8"/>
  <c r="P344" i="8"/>
  <c r="P332" i="8"/>
  <c r="P324" i="8"/>
  <c r="P316" i="8"/>
  <c r="P308" i="8"/>
  <c r="P300" i="8"/>
  <c r="P292" i="8"/>
  <c r="P334" i="8"/>
  <c r="P352" i="8"/>
  <c r="P346" i="8"/>
  <c r="P336" i="8"/>
  <c r="P328" i="8"/>
  <c r="P320" i="8"/>
  <c r="P312" i="8"/>
  <c r="P304" i="8"/>
  <c r="P365" i="8"/>
  <c r="P338" i="8"/>
  <c r="P330" i="8"/>
  <c r="P322" i="8"/>
  <c r="P314" i="8"/>
  <c r="P306" i="8"/>
  <c r="R370" i="8"/>
  <c r="R354" i="8"/>
  <c r="R352" i="8"/>
  <c r="R350" i="8"/>
  <c r="R348" i="8"/>
  <c r="R346" i="8"/>
  <c r="R360" i="8"/>
  <c r="R338" i="8"/>
  <c r="R336" i="8"/>
  <c r="R334" i="8"/>
  <c r="R332" i="8"/>
  <c r="R330" i="8"/>
  <c r="R337" i="8"/>
  <c r="R329" i="8"/>
  <c r="R321" i="8"/>
  <c r="R313" i="8"/>
  <c r="R305" i="8"/>
  <c r="R339" i="8"/>
  <c r="R282" i="8"/>
  <c r="R349" i="8"/>
  <c r="Q195" i="8"/>
  <c r="T195" i="8"/>
  <c r="Q197" i="8"/>
  <c r="T197" i="8"/>
  <c r="Q199" i="8"/>
  <c r="T199" i="8"/>
  <c r="Q201" i="8"/>
  <c r="T201" i="8"/>
  <c r="Q203" i="8"/>
  <c r="T203" i="8"/>
  <c r="Q205" i="8"/>
  <c r="T205" i="8"/>
  <c r="Q207" i="8"/>
  <c r="T207" i="8"/>
  <c r="Q209" i="8"/>
  <c r="T209" i="8"/>
  <c r="Q211" i="8"/>
  <c r="Q213" i="8"/>
  <c r="Q215" i="8"/>
  <c r="Q217" i="8"/>
  <c r="Q219" i="8"/>
  <c r="Q221" i="8"/>
  <c r="N223" i="8"/>
  <c r="O224" i="8"/>
  <c r="S224" i="8"/>
  <c r="Q227" i="8"/>
  <c r="S229" i="8"/>
  <c r="P229" i="8"/>
  <c r="R229" i="8"/>
  <c r="U230" i="8"/>
  <c r="R230" i="8"/>
  <c r="N230" i="8"/>
  <c r="N231" i="8"/>
  <c r="O232" i="8"/>
  <c r="S232" i="8"/>
  <c r="O233" i="8"/>
  <c r="T233" i="8"/>
  <c r="P234" i="8"/>
  <c r="T234" i="8"/>
  <c r="Q235" i="8"/>
  <c r="S237" i="8"/>
  <c r="P237" i="8"/>
  <c r="R237" i="8"/>
  <c r="U238" i="8"/>
  <c r="R238" i="8"/>
  <c r="N238" i="8"/>
  <c r="N239" i="8"/>
  <c r="O240" i="8"/>
  <c r="S240" i="8"/>
  <c r="O241" i="8"/>
  <c r="T241" i="8"/>
  <c r="P242" i="8"/>
  <c r="T242" i="8"/>
  <c r="Q243" i="8"/>
  <c r="N245" i="8"/>
  <c r="U245" i="8"/>
  <c r="Q247" i="8"/>
  <c r="U248" i="8"/>
  <c r="S251" i="8"/>
  <c r="P251" i="8"/>
  <c r="O251" i="8"/>
  <c r="T251" i="8"/>
  <c r="P252" i="8"/>
  <c r="N253" i="8"/>
  <c r="U253" i="8"/>
  <c r="Q255" i="8"/>
  <c r="U256" i="8"/>
  <c r="S259" i="8"/>
  <c r="P259" i="8"/>
  <c r="O259" i="8"/>
  <c r="T259" i="8"/>
  <c r="P260" i="8"/>
  <c r="N261" i="8"/>
  <c r="U261" i="8"/>
  <c r="Q263" i="8"/>
  <c r="U264" i="8"/>
  <c r="S267" i="8"/>
  <c r="P267" i="8"/>
  <c r="O267" i="8"/>
  <c r="T267" i="8"/>
  <c r="P268" i="8"/>
  <c r="N269" i="8"/>
  <c r="U269" i="8"/>
  <c r="Q271" i="8"/>
  <c r="U272" i="8"/>
  <c r="S275" i="8"/>
  <c r="P275" i="8"/>
  <c r="O275" i="8"/>
  <c r="T275" i="8"/>
  <c r="P276" i="8"/>
  <c r="N277" i="8"/>
  <c r="U277" i="8"/>
  <c r="Q279" i="8"/>
  <c r="U280" i="8"/>
  <c r="U283" i="8"/>
  <c r="T283" i="8"/>
  <c r="P286" i="8"/>
  <c r="Q287" i="8"/>
  <c r="Q292" i="8"/>
  <c r="T296" i="8"/>
  <c r="U298" i="8"/>
  <c r="R298" i="8"/>
  <c r="N298" i="8"/>
  <c r="S298" i="8"/>
  <c r="O298" i="8"/>
  <c r="Q298" i="8"/>
  <c r="T298" i="8"/>
  <c r="P298" i="8"/>
  <c r="P302" i="8"/>
  <c r="U306" i="8"/>
  <c r="U311" i="8"/>
  <c r="R315" i="8"/>
  <c r="N319" i="8"/>
  <c r="Q323" i="8"/>
  <c r="S325" i="8"/>
  <c r="P325" i="8"/>
  <c r="O325" i="8"/>
  <c r="U325" i="8"/>
  <c r="N325" i="8"/>
  <c r="R325" i="8"/>
  <c r="Q325" i="8"/>
  <c r="R327" i="8"/>
  <c r="R333" i="8"/>
  <c r="R341" i="8"/>
  <c r="U353" i="8"/>
  <c r="U45" i="8"/>
  <c r="T405" i="8"/>
  <c r="T398" i="8"/>
  <c r="T394" i="8"/>
  <c r="T390" i="8"/>
  <c r="T386" i="8"/>
  <c r="T382" i="8"/>
  <c r="T378" i="8"/>
  <c r="T359" i="8"/>
  <c r="T358" i="8"/>
  <c r="T364" i="8"/>
  <c r="T356" i="8"/>
  <c r="T300" i="8"/>
  <c r="T299" i="8"/>
  <c r="T292" i="8"/>
  <c r="T291" i="8"/>
  <c r="T357" i="8"/>
  <c r="T351" i="8"/>
  <c r="T345" i="8"/>
  <c r="N195" i="8"/>
  <c r="R195" i="8"/>
  <c r="N197" i="8"/>
  <c r="R197" i="8"/>
  <c r="N199" i="8"/>
  <c r="R199" i="8"/>
  <c r="N201" i="8"/>
  <c r="R201" i="8"/>
  <c r="N203" i="8"/>
  <c r="R203" i="8"/>
  <c r="N205" i="8"/>
  <c r="R205" i="8"/>
  <c r="N207" i="8"/>
  <c r="R207" i="8"/>
  <c r="N209" i="8"/>
  <c r="R209" i="8"/>
  <c r="N211" i="8"/>
  <c r="R211" i="8"/>
  <c r="U211" i="8"/>
  <c r="N213" i="8"/>
  <c r="R213" i="8"/>
  <c r="U213" i="8"/>
  <c r="N215" i="8"/>
  <c r="R215" i="8"/>
  <c r="U215" i="8"/>
  <c r="N217" i="8"/>
  <c r="R217" i="8"/>
  <c r="U217" i="8"/>
  <c r="N219" i="8"/>
  <c r="R219" i="8"/>
  <c r="U219" i="8"/>
  <c r="N221" i="8"/>
  <c r="R221" i="8"/>
  <c r="U221" i="8"/>
  <c r="O223" i="8"/>
  <c r="P224" i="8"/>
  <c r="S227" i="8"/>
  <c r="P227" i="8"/>
  <c r="R227" i="8"/>
  <c r="U228" i="8"/>
  <c r="R228" i="8"/>
  <c r="N228" i="8"/>
  <c r="N229" i="8"/>
  <c r="O231" i="8"/>
  <c r="P232" i="8"/>
  <c r="Q233" i="8"/>
  <c r="S235" i="8"/>
  <c r="P235" i="8"/>
  <c r="R235" i="8"/>
  <c r="U236" i="8"/>
  <c r="R236" i="8"/>
  <c r="N236" i="8"/>
  <c r="N237" i="8"/>
  <c r="O239" i="8"/>
  <c r="P240" i="8"/>
  <c r="Q241" i="8"/>
  <c r="S243" i="8"/>
  <c r="P243" i="8"/>
  <c r="R243" i="8"/>
  <c r="U244" i="8"/>
  <c r="R244" i="8"/>
  <c r="N244" i="8"/>
  <c r="T244" i="8"/>
  <c r="U246" i="8"/>
  <c r="S249" i="8"/>
  <c r="P249" i="8"/>
  <c r="O249" i="8"/>
  <c r="T249" i="8"/>
  <c r="P250" i="8"/>
  <c r="N251" i="8"/>
  <c r="U251" i="8"/>
  <c r="U254" i="8"/>
  <c r="S257" i="8"/>
  <c r="P257" i="8"/>
  <c r="O257" i="8"/>
  <c r="T257" i="8"/>
  <c r="P258" i="8"/>
  <c r="N259" i="8"/>
  <c r="U259" i="8"/>
  <c r="U262" i="8"/>
  <c r="S265" i="8"/>
  <c r="P265" i="8"/>
  <c r="O265" i="8"/>
  <c r="T265" i="8"/>
  <c r="P266" i="8"/>
  <c r="N267" i="8"/>
  <c r="U267" i="8"/>
  <c r="U270" i="8"/>
  <c r="S273" i="8"/>
  <c r="P273" i="8"/>
  <c r="O273" i="8"/>
  <c r="T273" i="8"/>
  <c r="P274" i="8"/>
  <c r="N275" i="8"/>
  <c r="U275" i="8"/>
  <c r="U278" i="8"/>
  <c r="S281" i="8"/>
  <c r="P281" i="8"/>
  <c r="O281" i="8"/>
  <c r="T281" i="8"/>
  <c r="P282" i="8"/>
  <c r="N283" i="8"/>
  <c r="Q284" i="8"/>
  <c r="T284" i="8"/>
  <c r="T285" i="8"/>
  <c r="S289" i="8"/>
  <c r="P289" i="8"/>
  <c r="N289" i="8"/>
  <c r="U289" i="8"/>
  <c r="Q289" i="8"/>
  <c r="T289" i="8"/>
  <c r="O289" i="8"/>
  <c r="U291" i="8"/>
  <c r="T293" i="8"/>
  <c r="T295" i="8"/>
  <c r="Q300" i="8"/>
  <c r="R303" i="8"/>
  <c r="P310" i="8"/>
  <c r="U314" i="8"/>
  <c r="U319" i="8"/>
  <c r="R323" i="8"/>
  <c r="T325" i="8"/>
  <c r="N327" i="8"/>
  <c r="Q331" i="8"/>
  <c r="U231" i="8"/>
  <c r="S233" i="8"/>
  <c r="P233" i="8"/>
  <c r="R233" i="8"/>
  <c r="U234" i="8"/>
  <c r="R234" i="8"/>
  <c r="N234" i="8"/>
  <c r="U239" i="8"/>
  <c r="S241" i="8"/>
  <c r="P241" i="8"/>
  <c r="R241" i="8"/>
  <c r="U242" i="8"/>
  <c r="R242" i="8"/>
  <c r="N242" i="8"/>
  <c r="S247" i="8"/>
  <c r="P247" i="8"/>
  <c r="O247" i="8"/>
  <c r="T247" i="8"/>
  <c r="U249" i="8"/>
  <c r="U252" i="8"/>
  <c r="S255" i="8"/>
  <c r="P255" i="8"/>
  <c r="O255" i="8"/>
  <c r="T255" i="8"/>
  <c r="U257" i="8"/>
  <c r="U260" i="8"/>
  <c r="S263" i="8"/>
  <c r="P263" i="8"/>
  <c r="O263" i="8"/>
  <c r="T263" i="8"/>
  <c r="U265" i="8"/>
  <c r="U268" i="8"/>
  <c r="S271" i="8"/>
  <c r="P271" i="8"/>
  <c r="O271" i="8"/>
  <c r="T271" i="8"/>
  <c r="U273" i="8"/>
  <c r="U276" i="8"/>
  <c r="S279" i="8"/>
  <c r="P279" i="8"/>
  <c r="O279" i="8"/>
  <c r="T279" i="8"/>
  <c r="U281" i="8"/>
  <c r="U285" i="8"/>
  <c r="U287" i="8"/>
  <c r="N291" i="8"/>
  <c r="S297" i="8"/>
  <c r="P297" i="8"/>
  <c r="N297" i="8"/>
  <c r="U297" i="8"/>
  <c r="Q297" i="8"/>
  <c r="T297" i="8"/>
  <c r="O297" i="8"/>
  <c r="U299" i="8"/>
  <c r="N303" i="8"/>
  <c r="Q307" i="8"/>
  <c r="S309" i="8"/>
  <c r="P309" i="8"/>
  <c r="O309" i="8"/>
  <c r="U309" i="8"/>
  <c r="N309" i="8"/>
  <c r="R309" i="8"/>
  <c r="Q309" i="8"/>
  <c r="R311" i="8"/>
  <c r="P318" i="8"/>
  <c r="U322" i="8"/>
  <c r="R331" i="8"/>
  <c r="R335" i="8"/>
  <c r="Q339" i="8"/>
  <c r="T343" i="8"/>
  <c r="U374" i="8"/>
  <c r="U366" i="8"/>
  <c r="U368" i="8"/>
  <c r="U370" i="8"/>
  <c r="U354" i="8"/>
  <c r="U352" i="8"/>
  <c r="U350" i="8"/>
  <c r="U348" i="8"/>
  <c r="U358" i="8"/>
  <c r="U349" i="8"/>
  <c r="U338" i="8"/>
  <c r="U336" i="8"/>
  <c r="U334" i="8"/>
  <c r="U332" i="8"/>
  <c r="U330" i="8"/>
  <c r="U345" i="8"/>
  <c r="U301" i="8"/>
  <c r="U293" i="8"/>
  <c r="U347" i="8"/>
  <c r="U335" i="8"/>
  <c r="S223" i="8"/>
  <c r="P223" i="8"/>
  <c r="R223" i="8"/>
  <c r="U224" i="8"/>
  <c r="R224" i="8"/>
  <c r="N224" i="8"/>
  <c r="U229" i="8"/>
  <c r="S231" i="8"/>
  <c r="P231" i="8"/>
  <c r="R231" i="8"/>
  <c r="U232" i="8"/>
  <c r="R232" i="8"/>
  <c r="N232" i="8"/>
  <c r="N233" i="8"/>
  <c r="O234" i="8"/>
  <c r="S234" i="8"/>
  <c r="U237" i="8"/>
  <c r="S239" i="8"/>
  <c r="P239" i="8"/>
  <c r="R239" i="8"/>
  <c r="U240" i="8"/>
  <c r="R240" i="8"/>
  <c r="N240" i="8"/>
  <c r="N241" i="8"/>
  <c r="O242" i="8"/>
  <c r="S242" i="8"/>
  <c r="P244" i="8"/>
  <c r="S245" i="8"/>
  <c r="P245" i="8"/>
  <c r="O245" i="8"/>
  <c r="T245" i="8"/>
  <c r="P246" i="8"/>
  <c r="N247" i="8"/>
  <c r="U247" i="8"/>
  <c r="U250" i="8"/>
  <c r="R251" i="8"/>
  <c r="S253" i="8"/>
  <c r="P253" i="8"/>
  <c r="O253" i="8"/>
  <c r="T253" i="8"/>
  <c r="P254" i="8"/>
  <c r="N255" i="8"/>
  <c r="U255" i="8"/>
  <c r="U258" i="8"/>
  <c r="R259" i="8"/>
  <c r="S261" i="8"/>
  <c r="P261" i="8"/>
  <c r="O261" i="8"/>
  <c r="T261" i="8"/>
  <c r="P262" i="8"/>
  <c r="N263" i="8"/>
  <c r="U263" i="8"/>
  <c r="U266" i="8"/>
  <c r="R267" i="8"/>
  <c r="S269" i="8"/>
  <c r="P269" i="8"/>
  <c r="O269" i="8"/>
  <c r="T269" i="8"/>
  <c r="P270" i="8"/>
  <c r="N271" i="8"/>
  <c r="U271" i="8"/>
  <c r="U274" i="8"/>
  <c r="R275" i="8"/>
  <c r="S277" i="8"/>
  <c r="P277" i="8"/>
  <c r="O277" i="8"/>
  <c r="T277" i="8"/>
  <c r="P278" i="8"/>
  <c r="N279" i="8"/>
  <c r="U279" i="8"/>
  <c r="P284" i="8"/>
  <c r="S287" i="8"/>
  <c r="P287" i="8"/>
  <c r="T287" i="8"/>
  <c r="O287" i="8"/>
  <c r="N287" i="8"/>
  <c r="T288" i="8"/>
  <c r="U290" i="8"/>
  <c r="R290" i="8"/>
  <c r="N290" i="8"/>
  <c r="S290" i="8"/>
  <c r="O290" i="8"/>
  <c r="Q290" i="8"/>
  <c r="T290" i="8"/>
  <c r="P290" i="8"/>
  <c r="P294" i="8"/>
  <c r="U295" i="8"/>
  <c r="R297" i="8"/>
  <c r="N299" i="8"/>
  <c r="U303" i="8"/>
  <c r="R307" i="8"/>
  <c r="T309" i="8"/>
  <c r="N311" i="8"/>
  <c r="Q315" i="8"/>
  <c r="S317" i="8"/>
  <c r="P317" i="8"/>
  <c r="O317" i="8"/>
  <c r="U317" i="8"/>
  <c r="N317" i="8"/>
  <c r="R317" i="8"/>
  <c r="Q317" i="8"/>
  <c r="R319" i="8"/>
  <c r="P326" i="8"/>
  <c r="T330" i="8"/>
  <c r="Q246" i="8"/>
  <c r="T246" i="8"/>
  <c r="Q248" i="8"/>
  <c r="T248" i="8"/>
  <c r="Q250" i="8"/>
  <c r="T250" i="8"/>
  <c r="Q252" i="8"/>
  <c r="T252" i="8"/>
  <c r="Q254" i="8"/>
  <c r="T254" i="8"/>
  <c r="Q256" i="8"/>
  <c r="T256" i="8"/>
  <c r="Q258" i="8"/>
  <c r="T258" i="8"/>
  <c r="Q260" i="8"/>
  <c r="T260" i="8"/>
  <c r="Q262" i="8"/>
  <c r="T262" i="8"/>
  <c r="Q264" i="8"/>
  <c r="T264" i="8"/>
  <c r="Q266" i="8"/>
  <c r="T266" i="8"/>
  <c r="Q268" i="8"/>
  <c r="T268" i="8"/>
  <c r="Q270" i="8"/>
  <c r="T270" i="8"/>
  <c r="Q272" i="8"/>
  <c r="T272" i="8"/>
  <c r="Q274" i="8"/>
  <c r="T274" i="8"/>
  <c r="Q276" i="8"/>
  <c r="T276" i="8"/>
  <c r="Q278" i="8"/>
  <c r="T278" i="8"/>
  <c r="Q280" i="8"/>
  <c r="T280" i="8"/>
  <c r="U282" i="8"/>
  <c r="Q282" i="8"/>
  <c r="T282" i="8"/>
  <c r="Q283" i="8"/>
  <c r="S285" i="8"/>
  <c r="P285" i="8"/>
  <c r="R285" i="8"/>
  <c r="U286" i="8"/>
  <c r="R286" i="8"/>
  <c r="N286" i="8"/>
  <c r="O288" i="8"/>
  <c r="S288" i="8"/>
  <c r="Q291" i="8"/>
  <c r="S293" i="8"/>
  <c r="P293" i="8"/>
  <c r="R293" i="8"/>
  <c r="U294" i="8"/>
  <c r="R294" i="8"/>
  <c r="N294" i="8"/>
  <c r="N295" i="8"/>
  <c r="O296" i="8"/>
  <c r="S296" i="8"/>
  <c r="Q299" i="8"/>
  <c r="S301" i="8"/>
  <c r="P301" i="8"/>
  <c r="R301" i="8"/>
  <c r="U302" i="8"/>
  <c r="S305" i="8"/>
  <c r="P305" i="8"/>
  <c r="O305" i="8"/>
  <c r="T305" i="8"/>
  <c r="N307" i="8"/>
  <c r="U307" i="8"/>
  <c r="U310" i="8"/>
  <c r="S313" i="8"/>
  <c r="P313" i="8"/>
  <c r="O313" i="8"/>
  <c r="T313" i="8"/>
  <c r="N315" i="8"/>
  <c r="U315" i="8"/>
  <c r="U318" i="8"/>
  <c r="S321" i="8"/>
  <c r="P321" i="8"/>
  <c r="O321" i="8"/>
  <c r="T321" i="8"/>
  <c r="N323" i="8"/>
  <c r="U323" i="8"/>
  <c r="U326" i="8"/>
  <c r="S329" i="8"/>
  <c r="P329" i="8"/>
  <c r="O329" i="8"/>
  <c r="T329" i="8"/>
  <c r="N331" i="8"/>
  <c r="U331" i="8"/>
  <c r="Q333" i="8"/>
  <c r="T334" i="8"/>
  <c r="S337" i="8"/>
  <c r="P337" i="8"/>
  <c r="O337" i="8"/>
  <c r="T337" i="8"/>
  <c r="N339" i="8"/>
  <c r="U340" i="8"/>
  <c r="R340" i="8"/>
  <c r="N340" i="8"/>
  <c r="T340" i="8"/>
  <c r="P340" i="8"/>
  <c r="S340" i="8"/>
  <c r="O340" i="8"/>
  <c r="N341" i="8"/>
  <c r="O345" i="8"/>
  <c r="S345" i="8"/>
  <c r="P345" i="8"/>
  <c r="R345" i="8"/>
  <c r="Q345" i="8"/>
  <c r="O351" i="8"/>
  <c r="S351" i="8"/>
  <c r="P351" i="8"/>
  <c r="Q351" i="8"/>
  <c r="U351" i="8"/>
  <c r="N351" i="8"/>
  <c r="N246" i="8"/>
  <c r="R246" i="8"/>
  <c r="N248" i="8"/>
  <c r="R248" i="8"/>
  <c r="N250" i="8"/>
  <c r="R250" i="8"/>
  <c r="N252" i="8"/>
  <c r="R252" i="8"/>
  <c r="N254" i="8"/>
  <c r="R254" i="8"/>
  <c r="N256" i="8"/>
  <c r="R256" i="8"/>
  <c r="N258" i="8"/>
  <c r="R258" i="8"/>
  <c r="N260" i="8"/>
  <c r="R260" i="8"/>
  <c r="N262" i="8"/>
  <c r="R262" i="8"/>
  <c r="N264" i="8"/>
  <c r="R264" i="8"/>
  <c r="N266" i="8"/>
  <c r="R266" i="8"/>
  <c r="N268" i="8"/>
  <c r="R268" i="8"/>
  <c r="N270" i="8"/>
  <c r="R270" i="8"/>
  <c r="N272" i="8"/>
  <c r="R272" i="8"/>
  <c r="N274" i="8"/>
  <c r="R274" i="8"/>
  <c r="N276" i="8"/>
  <c r="R276" i="8"/>
  <c r="N278" i="8"/>
  <c r="R278" i="8"/>
  <c r="N280" i="8"/>
  <c r="R280" i="8"/>
  <c r="S283" i="8"/>
  <c r="P283" i="8"/>
  <c r="R283" i="8"/>
  <c r="U284" i="8"/>
  <c r="R284" i="8"/>
  <c r="N284" i="8"/>
  <c r="N285" i="8"/>
  <c r="P288" i="8"/>
  <c r="S291" i="8"/>
  <c r="P291" i="8"/>
  <c r="R291" i="8"/>
  <c r="U292" i="8"/>
  <c r="R292" i="8"/>
  <c r="N292" i="8"/>
  <c r="N293" i="8"/>
  <c r="O295" i="8"/>
  <c r="P296" i="8"/>
  <c r="S299" i="8"/>
  <c r="P299" i="8"/>
  <c r="R299" i="8"/>
  <c r="U300" i="8"/>
  <c r="R300" i="8"/>
  <c r="N300" i="8"/>
  <c r="N301" i="8"/>
  <c r="S303" i="8"/>
  <c r="P303" i="8"/>
  <c r="O303" i="8"/>
  <c r="T303" i="8"/>
  <c r="N305" i="8"/>
  <c r="U305" i="8"/>
  <c r="U308" i="8"/>
  <c r="S311" i="8"/>
  <c r="P311" i="8"/>
  <c r="O311" i="8"/>
  <c r="T311" i="8"/>
  <c r="N313" i="8"/>
  <c r="U313" i="8"/>
  <c r="U316" i="8"/>
  <c r="S319" i="8"/>
  <c r="P319" i="8"/>
  <c r="O319" i="8"/>
  <c r="T319" i="8"/>
  <c r="N321" i="8"/>
  <c r="U321" i="8"/>
  <c r="U324" i="8"/>
  <c r="S327" i="8"/>
  <c r="P327" i="8"/>
  <c r="O327" i="8"/>
  <c r="T327" i="8"/>
  <c r="N329" i="8"/>
  <c r="U329" i="8"/>
  <c r="T332" i="8"/>
  <c r="S335" i="8"/>
  <c r="P335" i="8"/>
  <c r="O335" i="8"/>
  <c r="T335" i="8"/>
  <c r="N337" i="8"/>
  <c r="U337" i="8"/>
  <c r="Q340" i="8"/>
  <c r="N345" i="8"/>
  <c r="T350" i="8"/>
  <c r="R351" i="8"/>
  <c r="S333" i="8"/>
  <c r="P333" i="8"/>
  <c r="O333" i="8"/>
  <c r="T333" i="8"/>
  <c r="T338" i="8"/>
  <c r="O343" i="8"/>
  <c r="S343" i="8"/>
  <c r="P343" i="8"/>
  <c r="Q343" i="8"/>
  <c r="U343" i="8"/>
  <c r="N343" i="8"/>
  <c r="O353" i="8"/>
  <c r="S353" i="8"/>
  <c r="P353" i="8"/>
  <c r="T353" i="8"/>
  <c r="R353" i="8"/>
  <c r="Q353" i="8"/>
  <c r="Q355" i="8"/>
  <c r="U361" i="8"/>
  <c r="R361" i="8"/>
  <c r="N361" i="8"/>
  <c r="S361" i="8"/>
  <c r="O361" i="8"/>
  <c r="Q361" i="8"/>
  <c r="T361" i="8"/>
  <c r="P361" i="8"/>
  <c r="U288" i="8"/>
  <c r="R288" i="8"/>
  <c r="N288" i="8"/>
  <c r="S295" i="8"/>
  <c r="P295" i="8"/>
  <c r="R295" i="8"/>
  <c r="U296" i="8"/>
  <c r="R296" i="8"/>
  <c r="N296" i="8"/>
  <c r="U304" i="8"/>
  <c r="S307" i="8"/>
  <c r="P307" i="8"/>
  <c r="O307" i="8"/>
  <c r="T307" i="8"/>
  <c r="U312" i="8"/>
  <c r="S315" i="8"/>
  <c r="P315" i="8"/>
  <c r="O315" i="8"/>
  <c r="T315" i="8"/>
  <c r="U320" i="8"/>
  <c r="S323" i="8"/>
  <c r="P323" i="8"/>
  <c r="O323" i="8"/>
  <c r="T323" i="8"/>
  <c r="U328" i="8"/>
  <c r="S331" i="8"/>
  <c r="P331" i="8"/>
  <c r="O331" i="8"/>
  <c r="T331" i="8"/>
  <c r="N333" i="8"/>
  <c r="U333" i="8"/>
  <c r="T336" i="8"/>
  <c r="S339" i="8"/>
  <c r="T339" i="8"/>
  <c r="P339" i="8"/>
  <c r="O339" i="8"/>
  <c r="U339" i="8"/>
  <c r="S341" i="8"/>
  <c r="P341" i="8"/>
  <c r="U341" i="8"/>
  <c r="Q341" i="8"/>
  <c r="T341" i="8"/>
  <c r="O341" i="8"/>
  <c r="T342" i="8"/>
  <c r="R343" i="8"/>
  <c r="R347" i="8"/>
  <c r="T348" i="8"/>
  <c r="N353" i="8"/>
  <c r="R372" i="8"/>
  <c r="Q302" i="8"/>
  <c r="T302" i="8"/>
  <c r="Q304" i="8"/>
  <c r="T304" i="8"/>
  <c r="Q306" i="8"/>
  <c r="T306" i="8"/>
  <c r="Q308" i="8"/>
  <c r="T308" i="8"/>
  <c r="Q310" i="8"/>
  <c r="T310" i="8"/>
  <c r="Q312" i="8"/>
  <c r="T312" i="8"/>
  <c r="Q314" i="8"/>
  <c r="T314" i="8"/>
  <c r="Q316" i="8"/>
  <c r="T316" i="8"/>
  <c r="Q318" i="8"/>
  <c r="T318" i="8"/>
  <c r="Q320" i="8"/>
  <c r="T320" i="8"/>
  <c r="Q322" i="8"/>
  <c r="T322" i="8"/>
  <c r="Q324" i="8"/>
  <c r="T324" i="8"/>
  <c r="Q326" i="8"/>
  <c r="T326" i="8"/>
  <c r="Q328" i="8"/>
  <c r="T328" i="8"/>
  <c r="Q330" i="8"/>
  <c r="Q332" i="8"/>
  <c r="Q334" i="8"/>
  <c r="Q336" i="8"/>
  <c r="Q338" i="8"/>
  <c r="T346" i="8"/>
  <c r="O349" i="8"/>
  <c r="S349" i="8"/>
  <c r="P349" i="8"/>
  <c r="T349" i="8"/>
  <c r="T354" i="8"/>
  <c r="Q363" i="8"/>
  <c r="R366" i="8"/>
  <c r="N302" i="8"/>
  <c r="R302" i="8"/>
  <c r="N304" i="8"/>
  <c r="R304" i="8"/>
  <c r="N306" i="8"/>
  <c r="R306" i="8"/>
  <c r="N308" i="8"/>
  <c r="R308" i="8"/>
  <c r="N310" i="8"/>
  <c r="R310" i="8"/>
  <c r="N312" i="8"/>
  <c r="R312" i="8"/>
  <c r="N314" i="8"/>
  <c r="R314" i="8"/>
  <c r="N316" i="8"/>
  <c r="R316" i="8"/>
  <c r="N318" i="8"/>
  <c r="R318" i="8"/>
  <c r="N320" i="8"/>
  <c r="R320" i="8"/>
  <c r="N322" i="8"/>
  <c r="R322" i="8"/>
  <c r="N324" i="8"/>
  <c r="R324" i="8"/>
  <c r="N326" i="8"/>
  <c r="R326" i="8"/>
  <c r="N328" i="8"/>
  <c r="R328" i="8"/>
  <c r="T344" i="8"/>
  <c r="O347" i="8"/>
  <c r="S347" i="8"/>
  <c r="P347" i="8"/>
  <c r="T347" i="8"/>
  <c r="T352" i="8"/>
  <c r="S360" i="8"/>
  <c r="P360" i="8"/>
  <c r="N360" i="8"/>
  <c r="U360" i="8"/>
  <c r="Q360" i="8"/>
  <c r="T360" i="8"/>
  <c r="O360" i="8"/>
  <c r="U362" i="8"/>
  <c r="R374" i="8"/>
  <c r="N342" i="8"/>
  <c r="R342" i="8"/>
  <c r="U342" i="8"/>
  <c r="N344" i="8"/>
  <c r="R344" i="8"/>
  <c r="U344" i="8"/>
  <c r="U346" i="8"/>
  <c r="S356" i="8"/>
  <c r="P356" i="8"/>
  <c r="R356" i="8"/>
  <c r="U357" i="8"/>
  <c r="R357" i="8"/>
  <c r="N357" i="8"/>
  <c r="Q362" i="8"/>
  <c r="S364" i="8"/>
  <c r="P364" i="8"/>
  <c r="R364" i="8"/>
  <c r="U365" i="8"/>
  <c r="S368" i="8"/>
  <c r="P368" i="8"/>
  <c r="O368" i="8"/>
  <c r="T368" i="8"/>
  <c r="Q372" i="8"/>
  <c r="U373" i="8"/>
  <c r="U378" i="8"/>
  <c r="R378" i="8"/>
  <c r="N378" i="8"/>
  <c r="S378" i="8"/>
  <c r="P378" i="8"/>
  <c r="Q378" i="8"/>
  <c r="O378" i="8"/>
  <c r="U382" i="8"/>
  <c r="R382" i="8"/>
  <c r="N382" i="8"/>
  <c r="S382" i="8"/>
  <c r="P382" i="8"/>
  <c r="Q382" i="8"/>
  <c r="O382" i="8"/>
  <c r="U386" i="8"/>
  <c r="R386" i="8"/>
  <c r="N386" i="8"/>
  <c r="S386" i="8"/>
  <c r="P386" i="8"/>
  <c r="Q386" i="8"/>
  <c r="O386" i="8"/>
  <c r="U390" i="8"/>
  <c r="R390" i="8"/>
  <c r="N390" i="8"/>
  <c r="S390" i="8"/>
  <c r="P390" i="8"/>
  <c r="Q390" i="8"/>
  <c r="O390" i="8"/>
  <c r="U394" i="8"/>
  <c r="R394" i="8"/>
  <c r="N394" i="8"/>
  <c r="S394" i="8"/>
  <c r="P394" i="8"/>
  <c r="Q394" i="8"/>
  <c r="O394" i="8"/>
  <c r="U398" i="8"/>
  <c r="R398" i="8"/>
  <c r="N398" i="8"/>
  <c r="S398" i="8"/>
  <c r="P398" i="8"/>
  <c r="Q398" i="8"/>
  <c r="O398" i="8"/>
  <c r="Q402" i="8"/>
  <c r="U355" i="8"/>
  <c r="R355" i="8"/>
  <c r="N355" i="8"/>
  <c r="S362" i="8"/>
  <c r="P362" i="8"/>
  <c r="R362" i="8"/>
  <c r="U363" i="8"/>
  <c r="R363" i="8"/>
  <c r="N363" i="8"/>
  <c r="S366" i="8"/>
  <c r="P366" i="8"/>
  <c r="O366" i="8"/>
  <c r="T366" i="8"/>
  <c r="U371" i="8"/>
  <c r="S374" i="8"/>
  <c r="P374" i="8"/>
  <c r="O374" i="8"/>
  <c r="T374" i="8"/>
  <c r="S377" i="8"/>
  <c r="P377" i="8"/>
  <c r="U377" i="8"/>
  <c r="R377" i="8"/>
  <c r="N377" i="8"/>
  <c r="Q377" i="8"/>
  <c r="S381" i="8"/>
  <c r="P381" i="8"/>
  <c r="U381" i="8"/>
  <c r="R381" i="8"/>
  <c r="N381" i="8"/>
  <c r="Q381" i="8"/>
  <c r="S385" i="8"/>
  <c r="P385" i="8"/>
  <c r="U385" i="8"/>
  <c r="R385" i="8"/>
  <c r="N385" i="8"/>
  <c r="Q385" i="8"/>
  <c r="S389" i="8"/>
  <c r="P389" i="8"/>
  <c r="U389" i="8"/>
  <c r="R389" i="8"/>
  <c r="N389" i="8"/>
  <c r="Q389" i="8"/>
  <c r="S393" i="8"/>
  <c r="P393" i="8"/>
  <c r="U393" i="8"/>
  <c r="R393" i="8"/>
  <c r="N393" i="8"/>
  <c r="Q393" i="8"/>
  <c r="S397" i="8"/>
  <c r="P397" i="8"/>
  <c r="U397" i="8"/>
  <c r="R397" i="8"/>
  <c r="N397" i="8"/>
  <c r="Q397" i="8"/>
  <c r="S401" i="8"/>
  <c r="P401" i="8"/>
  <c r="U401" i="8"/>
  <c r="R401" i="8"/>
  <c r="N401" i="8"/>
  <c r="Q401" i="8"/>
  <c r="S407" i="8"/>
  <c r="P407" i="8"/>
  <c r="O407" i="8"/>
  <c r="U407" i="8"/>
  <c r="R407" i="8"/>
  <c r="N407" i="8"/>
  <c r="Q407" i="8"/>
  <c r="T407" i="8"/>
  <c r="U369" i="8"/>
  <c r="S372" i="8"/>
  <c r="P372" i="8"/>
  <c r="O372" i="8"/>
  <c r="T372" i="8"/>
  <c r="Q342" i="8"/>
  <c r="Q344" i="8"/>
  <c r="Q346" i="8"/>
  <c r="Q348" i="8"/>
  <c r="Q350" i="8"/>
  <c r="Q352" i="8"/>
  <c r="Q354" i="8"/>
  <c r="P355" i="8"/>
  <c r="T355" i="8"/>
  <c r="Q356" i="8"/>
  <c r="U356" i="8"/>
  <c r="Q357" i="8"/>
  <c r="S358" i="8"/>
  <c r="P358" i="8"/>
  <c r="R358" i="8"/>
  <c r="U359" i="8"/>
  <c r="R359" i="8"/>
  <c r="N359" i="8"/>
  <c r="O362" i="8"/>
  <c r="T362" i="8"/>
  <c r="P363" i="8"/>
  <c r="T363" i="8"/>
  <c r="Q364" i="8"/>
  <c r="U364" i="8"/>
  <c r="Q366" i="8"/>
  <c r="U367" i="8"/>
  <c r="R368" i="8"/>
  <c r="S370" i="8"/>
  <c r="P370" i="8"/>
  <c r="O370" i="8"/>
  <c r="T370" i="8"/>
  <c r="N372" i="8"/>
  <c r="U372" i="8"/>
  <c r="Q374" i="8"/>
  <c r="T377" i="8"/>
  <c r="T381" i="8"/>
  <c r="T385" i="8"/>
  <c r="T389" i="8"/>
  <c r="T393" i="8"/>
  <c r="T397" i="8"/>
  <c r="T401" i="8"/>
  <c r="Q365" i="8"/>
  <c r="T365" i="8"/>
  <c r="Q367" i="8"/>
  <c r="T367" i="8"/>
  <c r="Q369" i="8"/>
  <c r="T369" i="8"/>
  <c r="Q371" i="8"/>
  <c r="T371" i="8"/>
  <c r="Q373" i="8"/>
  <c r="T373" i="8"/>
  <c r="S375" i="8"/>
  <c r="P375" i="8"/>
  <c r="U375" i="8"/>
  <c r="R375" i="8"/>
  <c r="N375" i="8"/>
  <c r="T375" i="8"/>
  <c r="S379" i="8"/>
  <c r="P379" i="8"/>
  <c r="U379" i="8"/>
  <c r="R379" i="8"/>
  <c r="N379" i="8"/>
  <c r="T379" i="8"/>
  <c r="S383" i="8"/>
  <c r="P383" i="8"/>
  <c r="U383" i="8"/>
  <c r="R383" i="8"/>
  <c r="N383" i="8"/>
  <c r="T383" i="8"/>
  <c r="S387" i="8"/>
  <c r="P387" i="8"/>
  <c r="U387" i="8"/>
  <c r="R387" i="8"/>
  <c r="N387" i="8"/>
  <c r="T387" i="8"/>
  <c r="S391" i="8"/>
  <c r="P391" i="8"/>
  <c r="U391" i="8"/>
  <c r="R391" i="8"/>
  <c r="N391" i="8"/>
  <c r="T391" i="8"/>
  <c r="S395" i="8"/>
  <c r="P395" i="8"/>
  <c r="U395" i="8"/>
  <c r="R395" i="8"/>
  <c r="N395" i="8"/>
  <c r="T395" i="8"/>
  <c r="S399" i="8"/>
  <c r="P399" i="8"/>
  <c r="U399" i="8"/>
  <c r="R399" i="8"/>
  <c r="N399" i="8"/>
  <c r="T399" i="8"/>
  <c r="O402" i="8"/>
  <c r="S403" i="8"/>
  <c r="P403" i="8"/>
  <c r="U403" i="8"/>
  <c r="R403" i="8"/>
  <c r="N403" i="8"/>
  <c r="T403" i="8"/>
  <c r="S405" i="8"/>
  <c r="P405" i="8"/>
  <c r="O405" i="8"/>
  <c r="U405" i="8"/>
  <c r="R405" i="8"/>
  <c r="N405" i="8"/>
  <c r="N365" i="8"/>
  <c r="R365" i="8"/>
  <c r="N367" i="8"/>
  <c r="R367" i="8"/>
  <c r="N369" i="8"/>
  <c r="R369" i="8"/>
  <c r="N371" i="8"/>
  <c r="R371" i="8"/>
  <c r="N373" i="8"/>
  <c r="R373" i="8"/>
  <c r="O375" i="8"/>
  <c r="U376" i="8"/>
  <c r="R376" i="8"/>
  <c r="N376" i="8"/>
  <c r="S376" i="8"/>
  <c r="P376" i="8"/>
  <c r="T376" i="8"/>
  <c r="U380" i="8"/>
  <c r="R380" i="8"/>
  <c r="N380" i="8"/>
  <c r="S380" i="8"/>
  <c r="P380" i="8"/>
  <c r="T380" i="8"/>
  <c r="U384" i="8"/>
  <c r="R384" i="8"/>
  <c r="N384" i="8"/>
  <c r="S384" i="8"/>
  <c r="P384" i="8"/>
  <c r="T384" i="8"/>
  <c r="U388" i="8"/>
  <c r="R388" i="8"/>
  <c r="N388" i="8"/>
  <c r="S388" i="8"/>
  <c r="P388" i="8"/>
  <c r="T388" i="8"/>
  <c r="U392" i="8"/>
  <c r="R392" i="8"/>
  <c r="N392" i="8"/>
  <c r="S392" i="8"/>
  <c r="P392" i="8"/>
  <c r="T392" i="8"/>
  <c r="U396" i="8"/>
  <c r="R396" i="8"/>
  <c r="N396" i="8"/>
  <c r="S396" i="8"/>
  <c r="P396" i="8"/>
  <c r="T396" i="8"/>
  <c r="U400" i="8"/>
  <c r="R400" i="8"/>
  <c r="N400" i="8"/>
  <c r="S400" i="8"/>
  <c r="P400" i="8"/>
  <c r="T400" i="8"/>
  <c r="O403" i="8"/>
  <c r="U404" i="8"/>
  <c r="Q405" i="8"/>
  <c r="U408" i="8"/>
  <c r="U402" i="8"/>
  <c r="R402" i="8"/>
  <c r="N402" i="8"/>
  <c r="S402" i="8"/>
  <c r="P402" i="8"/>
  <c r="T402" i="8"/>
  <c r="U406" i="8"/>
  <c r="P404" i="8"/>
  <c r="S404" i="8"/>
  <c r="P406" i="8"/>
  <c r="S406" i="8"/>
  <c r="P408" i="8"/>
  <c r="S408" i="8"/>
  <c r="Q404" i="8"/>
  <c r="T404" i="8"/>
  <c r="Q406" i="8"/>
  <c r="T406" i="8"/>
  <c r="Q408" i="8"/>
  <c r="T408" i="8"/>
  <c r="N404" i="8"/>
  <c r="R404" i="8"/>
  <c r="N406" i="8"/>
  <c r="R406" i="8"/>
  <c r="N408" i="8"/>
  <c r="R408" i="8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193" i="6"/>
  <c r="I34" i="8" l="1"/>
  <c r="H31" i="8"/>
  <c r="I14" i="8"/>
  <c r="H32" i="8"/>
  <c r="H33" i="8"/>
  <c r="T45" i="8"/>
  <c r="T56" i="8" s="1"/>
  <c r="I30" i="8"/>
  <c r="U30" i="8"/>
  <c r="O48" i="8"/>
  <c r="O56" i="8" s="1"/>
  <c r="I31" i="8"/>
  <c r="V29" i="8"/>
  <c r="H23" i="8"/>
  <c r="Q23" i="8"/>
  <c r="Q56" i="8" s="1"/>
  <c r="H30" i="8"/>
  <c r="I24" i="8"/>
  <c r="H24" i="8"/>
  <c r="I29" i="8"/>
  <c r="I15" i="8"/>
  <c r="H15" i="8"/>
  <c r="E58" i="8"/>
  <c r="E7" i="8" s="1"/>
  <c r="H34" i="8"/>
  <c r="H35" i="8"/>
  <c r="E57" i="8"/>
  <c r="E6" i="8" s="1"/>
  <c r="I35" i="8"/>
  <c r="H29" i="8"/>
  <c r="U29" i="8"/>
  <c r="E56" i="8"/>
  <c r="P56" i="8"/>
  <c r="R56" i="8"/>
  <c r="S56" i="8"/>
  <c r="I47" i="8"/>
  <c r="N47" i="8"/>
  <c r="N56" i="8" s="1"/>
  <c r="H47" i="8"/>
  <c r="H45" i="8"/>
  <c r="I45" i="8"/>
  <c r="I48" i="8"/>
  <c r="H48" i="8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4" i="6"/>
  <c r="X45" i="6"/>
  <c r="X46" i="6"/>
  <c r="X47" i="6"/>
  <c r="X29" i="6"/>
  <c r="X24" i="6"/>
  <c r="X25" i="6"/>
  <c r="X26" i="6"/>
  <c r="X27" i="6"/>
  <c r="X23" i="6"/>
  <c r="Y23" i="6" s="1"/>
  <c r="X15" i="6"/>
  <c r="X16" i="6"/>
  <c r="X17" i="6"/>
  <c r="X18" i="6"/>
  <c r="X19" i="6"/>
  <c r="X20" i="6"/>
  <c r="X21" i="6"/>
  <c r="V56" i="8" l="1"/>
  <c r="U56" i="8"/>
  <c r="J57" i="8"/>
  <c r="E59" i="8" s="1"/>
  <c r="I56" i="8"/>
  <c r="H56" i="8"/>
  <c r="F14" i="8" s="1"/>
  <c r="Y29" i="6"/>
  <c r="Y14" i="6"/>
  <c r="A12" i="6" l="1"/>
  <c r="A11" i="8"/>
  <c r="W56" i="8"/>
  <c r="E9" i="8" s="1"/>
  <c r="J58" i="8"/>
  <c r="F21" i="8"/>
  <c r="K21" i="8" s="1"/>
  <c r="F22" i="8"/>
  <c r="F17" i="8"/>
  <c r="K17" i="8" s="1"/>
  <c r="F41" i="8"/>
  <c r="K41" i="8" s="1"/>
  <c r="F16" i="8"/>
  <c r="K16" i="8" s="1"/>
  <c r="F31" i="8"/>
  <c r="K31" i="8" s="1"/>
  <c r="F48" i="8"/>
  <c r="K48" i="8" s="1"/>
  <c r="F38" i="8"/>
  <c r="K38" i="8" s="1"/>
  <c r="F23" i="8"/>
  <c r="K23" i="8" s="1"/>
  <c r="F40" i="8"/>
  <c r="K40" i="8" s="1"/>
  <c r="F47" i="8"/>
  <c r="K47" i="8" s="1"/>
  <c r="F30" i="8"/>
  <c r="K30" i="8" s="1"/>
  <c r="F36" i="8"/>
  <c r="K36" i="8" s="1"/>
  <c r="F25" i="8"/>
  <c r="K25" i="8" s="1"/>
  <c r="F46" i="8"/>
  <c r="K46" i="8" s="1"/>
  <c r="F15" i="8"/>
  <c r="K15" i="8" s="1"/>
  <c r="F33" i="8"/>
  <c r="K33" i="8" s="1"/>
  <c r="K14" i="8"/>
  <c r="F39" i="8"/>
  <c r="K39" i="8" s="1"/>
  <c r="E5" i="8"/>
  <c r="F42" i="8"/>
  <c r="K42" i="8" s="1"/>
  <c r="F34" i="8"/>
  <c r="K34" i="8" s="1"/>
  <c r="F27" i="8"/>
  <c r="K27" i="8" s="1"/>
  <c r="F19" i="8"/>
  <c r="K19" i="8" s="1"/>
  <c r="F26" i="8"/>
  <c r="K26" i="8" s="1"/>
  <c r="K58" i="8"/>
  <c r="F35" i="8"/>
  <c r="K35" i="8" s="1"/>
  <c r="F24" i="8"/>
  <c r="K24" i="8" s="1"/>
  <c r="J59" i="8"/>
  <c r="A10" i="8" s="1"/>
  <c r="F45" i="8"/>
  <c r="K45" i="8" s="1"/>
  <c r="F18" i="8"/>
  <c r="K18" i="8" s="1"/>
  <c r="F32" i="8"/>
  <c r="K32" i="8" s="1"/>
  <c r="F20" i="8"/>
  <c r="K20" i="8" s="1"/>
  <c r="F44" i="8"/>
  <c r="K44" i="8" s="1"/>
  <c r="F29" i="8"/>
  <c r="K29" i="8" s="1"/>
  <c r="F37" i="8"/>
  <c r="K37" i="8" s="1"/>
  <c r="F28" i="8"/>
  <c r="F43" i="8"/>
  <c r="K43" i="8" s="1"/>
  <c r="E188" i="6"/>
  <c r="E187" i="6"/>
  <c r="E186" i="6"/>
  <c r="E181" i="6"/>
  <c r="E180" i="6"/>
  <c r="E175" i="6"/>
  <c r="E174" i="6"/>
  <c r="E169" i="6"/>
  <c r="E168" i="6"/>
  <c r="E167" i="6"/>
  <c r="E162" i="6"/>
  <c r="E161" i="6"/>
  <c r="E160" i="6"/>
  <c r="E159" i="6"/>
  <c r="E154" i="6"/>
  <c r="E153" i="6"/>
  <c r="E148" i="6"/>
  <c r="E147" i="6"/>
  <c r="E142" i="6"/>
  <c r="E141" i="6"/>
  <c r="E136" i="6"/>
  <c r="E135" i="6"/>
  <c r="N45" i="6" l="1"/>
  <c r="P30" i="6"/>
  <c r="Q27" i="6"/>
  <c r="Q25" i="6"/>
  <c r="Q26" i="6"/>
  <c r="O37" i="6"/>
  <c r="Q32" i="6"/>
  <c r="R41" i="6"/>
  <c r="S33" i="6"/>
  <c r="U31" i="6"/>
  <c r="N33" i="6"/>
  <c r="P37" i="6"/>
  <c r="T38" i="6"/>
  <c r="K56" i="8"/>
  <c r="D59" i="8"/>
  <c r="N41" i="6"/>
  <c r="P45" i="6"/>
  <c r="T34" i="6"/>
  <c r="N37" i="6"/>
  <c r="P41" i="6"/>
  <c r="T48" i="6"/>
  <c r="T30" i="6"/>
  <c r="T42" i="6"/>
  <c r="P29" i="6"/>
  <c r="Q47" i="6"/>
  <c r="Q43" i="6"/>
  <c r="Q39" i="6"/>
  <c r="Q35" i="6"/>
  <c r="R45" i="6"/>
  <c r="R33" i="6"/>
  <c r="S46" i="6"/>
  <c r="S40" i="6"/>
  <c r="S32" i="6"/>
  <c r="U42" i="6"/>
  <c r="U38" i="6"/>
  <c r="U34" i="6"/>
  <c r="N29" i="6"/>
  <c r="N401" i="6"/>
  <c r="N389" i="6"/>
  <c r="N377" i="6"/>
  <c r="N365" i="6"/>
  <c r="N333" i="6"/>
  <c r="N317" i="6"/>
  <c r="N297" i="6"/>
  <c r="N265" i="6"/>
  <c r="N289" i="6"/>
  <c r="N257" i="6"/>
  <c r="N229" i="6"/>
  <c r="N221" i="6"/>
  <c r="N205" i="6"/>
  <c r="N361" i="6"/>
  <c r="N353" i="6"/>
  <c r="N301" i="6"/>
  <c r="N293" i="6"/>
  <c r="N241" i="6"/>
  <c r="N201" i="6"/>
  <c r="N405" i="6"/>
  <c r="N357" i="6"/>
  <c r="N349" i="6"/>
  <c r="N325" i="6"/>
  <c r="N197" i="6"/>
  <c r="N369" i="6"/>
  <c r="N281" i="6"/>
  <c r="N273" i="6"/>
  <c r="N249" i="6"/>
  <c r="N233" i="6"/>
  <c r="N213" i="6"/>
  <c r="N209" i="6"/>
  <c r="N373" i="6"/>
  <c r="N313" i="6"/>
  <c r="N305" i="6"/>
  <c r="N285" i="6"/>
  <c r="N253" i="6"/>
  <c r="N245" i="6"/>
  <c r="N225" i="6"/>
  <c r="N397" i="6"/>
  <c r="N381" i="6"/>
  <c r="N193" i="6"/>
  <c r="N392" i="6"/>
  <c r="N376" i="6"/>
  <c r="N360" i="6"/>
  <c r="N344" i="6"/>
  <c r="N328" i="6"/>
  <c r="N312" i="6"/>
  <c r="N296" i="6"/>
  <c r="N280" i="6"/>
  <c r="N264" i="6"/>
  <c r="N248" i="6"/>
  <c r="N232" i="6"/>
  <c r="N216" i="6"/>
  <c r="N200" i="6"/>
  <c r="N309" i="6"/>
  <c r="N345" i="6"/>
  <c r="N237" i="6"/>
  <c r="N404" i="6"/>
  <c r="N388" i="6"/>
  <c r="N372" i="6"/>
  <c r="N356" i="6"/>
  <c r="N340" i="6"/>
  <c r="N324" i="6"/>
  <c r="N308" i="6"/>
  <c r="N292" i="6"/>
  <c r="N276" i="6"/>
  <c r="N260" i="6"/>
  <c r="N244" i="6"/>
  <c r="N228" i="6"/>
  <c r="N212" i="6"/>
  <c r="N196" i="6"/>
  <c r="N341" i="6"/>
  <c r="N385" i="6"/>
  <c r="N337" i="6"/>
  <c r="N329" i="6"/>
  <c r="N277" i="6"/>
  <c r="N269" i="6"/>
  <c r="N217" i="6"/>
  <c r="N400" i="6"/>
  <c r="N384" i="6"/>
  <c r="N368" i="6"/>
  <c r="N352" i="6"/>
  <c r="N336" i="6"/>
  <c r="N320" i="6"/>
  <c r="N304" i="6"/>
  <c r="N288" i="6"/>
  <c r="N272" i="6"/>
  <c r="N256" i="6"/>
  <c r="N240" i="6"/>
  <c r="N224" i="6"/>
  <c r="N208" i="6"/>
  <c r="N261" i="6"/>
  <c r="N393" i="6"/>
  <c r="N364" i="6"/>
  <c r="N300" i="6"/>
  <c r="N236" i="6"/>
  <c r="N403" i="6"/>
  <c r="N387" i="6"/>
  <c r="N371" i="6"/>
  <c r="N355" i="6"/>
  <c r="N339" i="6"/>
  <c r="N323" i="6"/>
  <c r="N307" i="6"/>
  <c r="N291" i="6"/>
  <c r="N275" i="6"/>
  <c r="N259" i="6"/>
  <c r="N243" i="6"/>
  <c r="N227" i="6"/>
  <c r="N211" i="6"/>
  <c r="N195" i="6"/>
  <c r="N398" i="6"/>
  <c r="N382" i="6"/>
  <c r="N366" i="6"/>
  <c r="N350" i="6"/>
  <c r="N334" i="6"/>
  <c r="N318" i="6"/>
  <c r="N302" i="6"/>
  <c r="N348" i="6"/>
  <c r="N284" i="6"/>
  <c r="N220" i="6"/>
  <c r="N399" i="6"/>
  <c r="N383" i="6"/>
  <c r="N367" i="6"/>
  <c r="N351" i="6"/>
  <c r="N335" i="6"/>
  <c r="N319" i="6"/>
  <c r="N303" i="6"/>
  <c r="N287" i="6"/>
  <c r="N271" i="6"/>
  <c r="N255" i="6"/>
  <c r="N239" i="6"/>
  <c r="N223" i="6"/>
  <c r="N207" i="6"/>
  <c r="N394" i="6"/>
  <c r="N378" i="6"/>
  <c r="N362" i="6"/>
  <c r="N346" i="6"/>
  <c r="N330" i="6"/>
  <c r="N314" i="6"/>
  <c r="N298" i="6"/>
  <c r="N396" i="6"/>
  <c r="N332" i="6"/>
  <c r="N268" i="6"/>
  <c r="N204" i="6"/>
  <c r="N395" i="6"/>
  <c r="N379" i="6"/>
  <c r="N363" i="6"/>
  <c r="N347" i="6"/>
  <c r="N331" i="6"/>
  <c r="N315" i="6"/>
  <c r="N299" i="6"/>
  <c r="N283" i="6"/>
  <c r="N267" i="6"/>
  <c r="N251" i="6"/>
  <c r="N235" i="6"/>
  <c r="N219" i="6"/>
  <c r="N203" i="6"/>
  <c r="N406" i="6"/>
  <c r="N390" i="6"/>
  <c r="N374" i="6"/>
  <c r="N358" i="6"/>
  <c r="N342" i="6"/>
  <c r="N326" i="6"/>
  <c r="N310" i="6"/>
  <c r="N294" i="6"/>
  <c r="N278" i="6"/>
  <c r="N262" i="6"/>
  <c r="N246" i="6"/>
  <c r="N230" i="6"/>
  <c r="N214" i="6"/>
  <c r="N198" i="6"/>
  <c r="N316" i="6"/>
  <c r="N391" i="6"/>
  <c r="N327" i="6"/>
  <c r="N263" i="6"/>
  <c r="N199" i="6"/>
  <c r="N370" i="6"/>
  <c r="N306" i="6"/>
  <c r="N274" i="6"/>
  <c r="N254" i="6"/>
  <c r="N234" i="6"/>
  <c r="N210" i="6"/>
  <c r="N247" i="6"/>
  <c r="N270" i="6"/>
  <c r="N226" i="6"/>
  <c r="N252" i="6"/>
  <c r="N311" i="6"/>
  <c r="N354" i="6"/>
  <c r="N321" i="6"/>
  <c r="N359" i="6"/>
  <c r="N295" i="6"/>
  <c r="N231" i="6"/>
  <c r="N402" i="6"/>
  <c r="N338" i="6"/>
  <c r="N286" i="6"/>
  <c r="N266" i="6"/>
  <c r="N242" i="6"/>
  <c r="N222" i="6"/>
  <c r="N202" i="6"/>
  <c r="N380" i="6"/>
  <c r="N407" i="6"/>
  <c r="N343" i="6"/>
  <c r="N279" i="6"/>
  <c r="N215" i="6"/>
  <c r="N386" i="6"/>
  <c r="N322" i="6"/>
  <c r="N282" i="6"/>
  <c r="N258" i="6"/>
  <c r="N238" i="6"/>
  <c r="N218" i="6"/>
  <c r="N194" i="6"/>
  <c r="N375" i="6"/>
  <c r="N290" i="6"/>
  <c r="N250" i="6"/>
  <c r="N206" i="6"/>
  <c r="P315" i="6"/>
  <c r="P359" i="6"/>
  <c r="P231" i="6"/>
  <c r="P387" i="6"/>
  <c r="P323" i="6"/>
  <c r="P259" i="6"/>
  <c r="P363" i="6"/>
  <c r="P235" i="6"/>
  <c r="P407" i="6"/>
  <c r="P279" i="6"/>
  <c r="P383" i="6"/>
  <c r="P319" i="6"/>
  <c r="P255" i="6"/>
  <c r="P385" i="6"/>
  <c r="P395" i="6"/>
  <c r="P251" i="6"/>
  <c r="P295" i="6"/>
  <c r="P355" i="6"/>
  <c r="P291" i="6"/>
  <c r="P227" i="6"/>
  <c r="P299" i="6"/>
  <c r="P343" i="6"/>
  <c r="P215" i="6"/>
  <c r="P351" i="6"/>
  <c r="P287" i="6"/>
  <c r="P223" i="6"/>
  <c r="P357" i="6"/>
  <c r="P349" i="6"/>
  <c r="P289" i="6"/>
  <c r="P347" i="6"/>
  <c r="P391" i="6"/>
  <c r="P339" i="6"/>
  <c r="P211" i="6"/>
  <c r="P267" i="6"/>
  <c r="P311" i="6"/>
  <c r="P335" i="6"/>
  <c r="P341" i="6"/>
  <c r="P325" i="6"/>
  <c r="P317" i="6"/>
  <c r="P265" i="6"/>
  <c r="P197" i="6"/>
  <c r="P345" i="6"/>
  <c r="P329" i="6"/>
  <c r="P321" i="6"/>
  <c r="P313" i="6"/>
  <c r="P269" i="6"/>
  <c r="P237" i="6"/>
  <c r="P283" i="6"/>
  <c r="P327" i="6"/>
  <c r="P307" i="6"/>
  <c r="P195" i="6"/>
  <c r="P247" i="6"/>
  <c r="P303" i="6"/>
  <c r="P397" i="6"/>
  <c r="P393" i="6"/>
  <c r="P381" i="6"/>
  <c r="P373" i="6"/>
  <c r="P365" i="6"/>
  <c r="P297" i="6"/>
  <c r="P273" i="6"/>
  <c r="P257" i="6"/>
  <c r="P249" i="6"/>
  <c r="P221" i="6"/>
  <c r="P213" i="6"/>
  <c r="P405" i="6"/>
  <c r="P199" i="6"/>
  <c r="P219" i="6"/>
  <c r="P263" i="6"/>
  <c r="P403" i="6"/>
  <c r="P275" i="6"/>
  <c r="P379" i="6"/>
  <c r="P399" i="6"/>
  <c r="P271" i="6"/>
  <c r="P333" i="6"/>
  <c r="P309" i="6"/>
  <c r="P401" i="6"/>
  <c r="P389" i="6"/>
  <c r="P361" i="6"/>
  <c r="P337" i="6"/>
  <c r="P277" i="6"/>
  <c r="P217" i="6"/>
  <c r="P201" i="6"/>
  <c r="P243" i="6"/>
  <c r="P233" i="6"/>
  <c r="P369" i="6"/>
  <c r="P353" i="6"/>
  <c r="P305" i="6"/>
  <c r="P301" i="6"/>
  <c r="P245" i="6"/>
  <c r="P241" i="6"/>
  <c r="P394" i="6"/>
  <c r="P378" i="6"/>
  <c r="P362" i="6"/>
  <c r="P346" i="6"/>
  <c r="P330" i="6"/>
  <c r="P314" i="6"/>
  <c r="P298" i="6"/>
  <c r="P282" i="6"/>
  <c r="P266" i="6"/>
  <c r="P250" i="6"/>
  <c r="P234" i="6"/>
  <c r="P218" i="6"/>
  <c r="P367" i="6"/>
  <c r="P209" i="6"/>
  <c r="P293" i="6"/>
  <c r="P285" i="6"/>
  <c r="P225" i="6"/>
  <c r="P406" i="6"/>
  <c r="P390" i="6"/>
  <c r="P374" i="6"/>
  <c r="P358" i="6"/>
  <c r="P342" i="6"/>
  <c r="P326" i="6"/>
  <c r="P310" i="6"/>
  <c r="P294" i="6"/>
  <c r="P278" i="6"/>
  <c r="P262" i="6"/>
  <c r="P246" i="6"/>
  <c r="P230" i="6"/>
  <c r="P214" i="6"/>
  <c r="P200" i="6"/>
  <c r="P331" i="6"/>
  <c r="P239" i="6"/>
  <c r="P281" i="6"/>
  <c r="P229" i="6"/>
  <c r="P377" i="6"/>
  <c r="P261" i="6"/>
  <c r="P402" i="6"/>
  <c r="P386" i="6"/>
  <c r="P370" i="6"/>
  <c r="P354" i="6"/>
  <c r="P338" i="6"/>
  <c r="P322" i="6"/>
  <c r="P306" i="6"/>
  <c r="P290" i="6"/>
  <c r="P274" i="6"/>
  <c r="P258" i="6"/>
  <c r="P242" i="6"/>
  <c r="P226" i="6"/>
  <c r="P204" i="6"/>
  <c r="P371" i="6"/>
  <c r="P398" i="6"/>
  <c r="P334" i="6"/>
  <c r="P270" i="6"/>
  <c r="P375" i="6"/>
  <c r="P205" i="6"/>
  <c r="P253" i="6"/>
  <c r="P382" i="6"/>
  <c r="P318" i="6"/>
  <c r="P254" i="6"/>
  <c r="P208" i="6"/>
  <c r="P210" i="6"/>
  <c r="P202" i="6"/>
  <c r="P194" i="6"/>
  <c r="P366" i="6"/>
  <c r="P302" i="6"/>
  <c r="P238" i="6"/>
  <c r="P203" i="6"/>
  <c r="P400" i="6"/>
  <c r="P384" i="6"/>
  <c r="P368" i="6"/>
  <c r="P352" i="6"/>
  <c r="P336" i="6"/>
  <c r="P320" i="6"/>
  <c r="P304" i="6"/>
  <c r="P288" i="6"/>
  <c r="P272" i="6"/>
  <c r="P256" i="6"/>
  <c r="P240" i="6"/>
  <c r="P224" i="6"/>
  <c r="P207" i="6"/>
  <c r="P350" i="6"/>
  <c r="P198" i="6"/>
  <c r="P193" i="6"/>
  <c r="P388" i="6"/>
  <c r="P364" i="6"/>
  <c r="P344" i="6"/>
  <c r="P324" i="6"/>
  <c r="P300" i="6"/>
  <c r="P280" i="6"/>
  <c r="P260" i="6"/>
  <c r="P236" i="6"/>
  <c r="P216" i="6"/>
  <c r="P380" i="6"/>
  <c r="P316" i="6"/>
  <c r="P296" i="6"/>
  <c r="P252" i="6"/>
  <c r="P286" i="6"/>
  <c r="P360" i="6"/>
  <c r="P232" i="6"/>
  <c r="P222" i="6"/>
  <c r="P396" i="6"/>
  <c r="P376" i="6"/>
  <c r="P356" i="6"/>
  <c r="P332" i="6"/>
  <c r="P312" i="6"/>
  <c r="P292" i="6"/>
  <c r="P268" i="6"/>
  <c r="P248" i="6"/>
  <c r="P228" i="6"/>
  <c r="P196" i="6"/>
  <c r="P392" i="6"/>
  <c r="P372" i="6"/>
  <c r="P348" i="6"/>
  <c r="P328" i="6"/>
  <c r="P308" i="6"/>
  <c r="P284" i="6"/>
  <c r="P264" i="6"/>
  <c r="P244" i="6"/>
  <c r="P220" i="6"/>
  <c r="P206" i="6"/>
  <c r="P404" i="6"/>
  <c r="P340" i="6"/>
  <c r="P276" i="6"/>
  <c r="P212" i="6"/>
  <c r="R296" i="6"/>
  <c r="R266" i="6"/>
  <c r="R393" i="6"/>
  <c r="R385" i="6"/>
  <c r="R357" i="6"/>
  <c r="R394" i="6"/>
  <c r="R334" i="6"/>
  <c r="R362" i="6"/>
  <c r="R402" i="6"/>
  <c r="R397" i="6"/>
  <c r="R381" i="6"/>
  <c r="R341" i="6"/>
  <c r="R325" i="6"/>
  <c r="R309" i="6"/>
  <c r="R386" i="6"/>
  <c r="R349" i="6"/>
  <c r="R289" i="6"/>
  <c r="R281" i="6"/>
  <c r="R249" i="6"/>
  <c r="R213" i="6"/>
  <c r="R277" i="6"/>
  <c r="R253" i="6"/>
  <c r="R225" i="6"/>
  <c r="R376" i="6"/>
  <c r="R344" i="6"/>
  <c r="R227" i="6"/>
  <c r="R273" i="6"/>
  <c r="R265" i="6"/>
  <c r="R233" i="6"/>
  <c r="R209" i="6"/>
  <c r="R373" i="6"/>
  <c r="R333" i="6"/>
  <c r="R297" i="6"/>
  <c r="R229" i="6"/>
  <c r="R205" i="6"/>
  <c r="R405" i="6"/>
  <c r="R401" i="6"/>
  <c r="R377" i="6"/>
  <c r="R369" i="6"/>
  <c r="R345" i="6"/>
  <c r="R329" i="6"/>
  <c r="R321" i="6"/>
  <c r="R293" i="6"/>
  <c r="R241" i="6"/>
  <c r="R201" i="6"/>
  <c r="R400" i="6"/>
  <c r="R392" i="6"/>
  <c r="R384" i="6"/>
  <c r="R372" i="6"/>
  <c r="R368" i="6"/>
  <c r="R340" i="6"/>
  <c r="R336" i="6"/>
  <c r="R197" i="6"/>
  <c r="R389" i="6"/>
  <c r="R269" i="6"/>
  <c r="R261" i="6"/>
  <c r="R356" i="6"/>
  <c r="R320" i="6"/>
  <c r="R288" i="6"/>
  <c r="R272" i="6"/>
  <c r="R264" i="6"/>
  <c r="R248" i="6"/>
  <c r="R228" i="6"/>
  <c r="R212" i="6"/>
  <c r="R196" i="6"/>
  <c r="R366" i="6"/>
  <c r="R270" i="6"/>
  <c r="R403" i="6"/>
  <c r="R395" i="6"/>
  <c r="R387" i="6"/>
  <c r="R379" i="6"/>
  <c r="R375" i="6"/>
  <c r="R359" i="6"/>
  <c r="R355" i="6"/>
  <c r="R335" i="6"/>
  <c r="R307" i="6"/>
  <c r="R365" i="6"/>
  <c r="R305" i="6"/>
  <c r="R245" i="6"/>
  <c r="R404" i="6"/>
  <c r="R396" i="6"/>
  <c r="R388" i="6"/>
  <c r="R332" i="6"/>
  <c r="R308" i="6"/>
  <c r="R304" i="6"/>
  <c r="R244" i="6"/>
  <c r="R240" i="6"/>
  <c r="R224" i="6"/>
  <c r="R208" i="6"/>
  <c r="R371" i="6"/>
  <c r="R331" i="6"/>
  <c r="R327" i="6"/>
  <c r="R303" i="6"/>
  <c r="R257" i="6"/>
  <c r="R361" i="6"/>
  <c r="R353" i="6"/>
  <c r="R301" i="6"/>
  <c r="R237" i="6"/>
  <c r="R380" i="6"/>
  <c r="R348" i="6"/>
  <c r="R324" i="6"/>
  <c r="R316" i="6"/>
  <c r="R292" i="6"/>
  <c r="R284" i="6"/>
  <c r="R276" i="6"/>
  <c r="R268" i="6"/>
  <c r="R260" i="6"/>
  <c r="R256" i="6"/>
  <c r="R236" i="6"/>
  <c r="R220" i="6"/>
  <c r="R204" i="6"/>
  <c r="R367" i="6"/>
  <c r="R347" i="6"/>
  <c r="R343" i="6"/>
  <c r="R323" i="6"/>
  <c r="R315" i="6"/>
  <c r="R299" i="6"/>
  <c r="R287" i="6"/>
  <c r="R337" i="6"/>
  <c r="R313" i="6"/>
  <c r="R285" i="6"/>
  <c r="R295" i="6"/>
  <c r="R283" i="6"/>
  <c r="R275" i="6"/>
  <c r="R259" i="6"/>
  <c r="R255" i="6"/>
  <c r="R235" i="6"/>
  <c r="R219" i="6"/>
  <c r="R215" i="6"/>
  <c r="R199" i="6"/>
  <c r="R193" i="6"/>
  <c r="R382" i="6"/>
  <c r="R378" i="6"/>
  <c r="R346" i="6"/>
  <c r="R306" i="6"/>
  <c r="R298" i="6"/>
  <c r="R290" i="6"/>
  <c r="R250" i="6"/>
  <c r="R234" i="6"/>
  <c r="R214" i="6"/>
  <c r="R202" i="6"/>
  <c r="R194" i="6"/>
  <c r="R232" i="6"/>
  <c r="R399" i="6"/>
  <c r="R383" i="6"/>
  <c r="R339" i="6"/>
  <c r="R311" i="6"/>
  <c r="R271" i="6"/>
  <c r="R251" i="6"/>
  <c r="R231" i="6"/>
  <c r="R360" i="6"/>
  <c r="R390" i="6"/>
  <c r="R354" i="6"/>
  <c r="R330" i="6"/>
  <c r="R326" i="6"/>
  <c r="R322" i="6"/>
  <c r="R278" i="6"/>
  <c r="R274" i="6"/>
  <c r="R246" i="6"/>
  <c r="R230" i="6"/>
  <c r="R210" i="6"/>
  <c r="R317" i="6"/>
  <c r="R217" i="6"/>
  <c r="R216" i="6"/>
  <c r="R351" i="6"/>
  <c r="R267" i="6"/>
  <c r="R247" i="6"/>
  <c r="R211" i="6"/>
  <c r="R207" i="6"/>
  <c r="R195" i="6"/>
  <c r="R398" i="6"/>
  <c r="R374" i="6"/>
  <c r="R370" i="6"/>
  <c r="R342" i="6"/>
  <c r="R338" i="6"/>
  <c r="R318" i="6"/>
  <c r="R310" i="6"/>
  <c r="R302" i="6"/>
  <c r="R294" i="6"/>
  <c r="R286" i="6"/>
  <c r="R262" i="6"/>
  <c r="R258" i="6"/>
  <c r="R242" i="6"/>
  <c r="R226" i="6"/>
  <c r="R222" i="6"/>
  <c r="R206" i="6"/>
  <c r="R198" i="6"/>
  <c r="R352" i="6"/>
  <c r="R280" i="6"/>
  <c r="R363" i="6"/>
  <c r="R279" i="6"/>
  <c r="R203" i="6"/>
  <c r="R350" i="6"/>
  <c r="R218" i="6"/>
  <c r="R243" i="6"/>
  <c r="R407" i="6"/>
  <c r="R263" i="6"/>
  <c r="R239" i="6"/>
  <c r="R328" i="6"/>
  <c r="R312" i="6"/>
  <c r="R252" i="6"/>
  <c r="R200" i="6"/>
  <c r="R391" i="6"/>
  <c r="R291" i="6"/>
  <c r="R223" i="6"/>
  <c r="R238" i="6"/>
  <c r="R364" i="6"/>
  <c r="R221" i="6"/>
  <c r="R319" i="6"/>
  <c r="R406" i="6"/>
  <c r="R282" i="6"/>
  <c r="R358" i="6"/>
  <c r="R314" i="6"/>
  <c r="R254" i="6"/>
  <c r="R300" i="6"/>
  <c r="N44" i="6"/>
  <c r="N40" i="6"/>
  <c r="N32" i="6"/>
  <c r="O45" i="6"/>
  <c r="O41" i="6"/>
  <c r="O33" i="6"/>
  <c r="P44" i="6"/>
  <c r="P36" i="6"/>
  <c r="T193" i="6"/>
  <c r="T338" i="6"/>
  <c r="T370" i="6"/>
  <c r="T322" i="6"/>
  <c r="T274" i="6"/>
  <c r="T319" i="6"/>
  <c r="T281" i="6"/>
  <c r="T349" i="6"/>
  <c r="T341" i="6"/>
  <c r="T333" i="6"/>
  <c r="T317" i="6"/>
  <c r="T265" i="6"/>
  <c r="T233" i="6"/>
  <c r="T209" i="6"/>
  <c r="T369" i="6"/>
  <c r="T345" i="6"/>
  <c r="T313" i="6"/>
  <c r="T293" i="6"/>
  <c r="T245" i="6"/>
  <c r="T217" i="6"/>
  <c r="T404" i="6"/>
  <c r="T396" i="6"/>
  <c r="T388" i="6"/>
  <c r="T380" i="6"/>
  <c r="T368" i="6"/>
  <c r="T348" i="6"/>
  <c r="T336" i="6"/>
  <c r="T395" i="6"/>
  <c r="T297" i="6"/>
  <c r="T289" i="6"/>
  <c r="T229" i="6"/>
  <c r="T205" i="6"/>
  <c r="T405" i="6"/>
  <c r="T401" i="6"/>
  <c r="T389" i="6"/>
  <c r="T295" i="6"/>
  <c r="T397" i="6"/>
  <c r="T393" i="6"/>
  <c r="T385" i="6"/>
  <c r="T381" i="6"/>
  <c r="T365" i="6"/>
  <c r="T357" i="6"/>
  <c r="T257" i="6"/>
  <c r="T221" i="6"/>
  <c r="T197" i="6"/>
  <c r="T377" i="6"/>
  <c r="T361" i="6"/>
  <c r="T353" i="6"/>
  <c r="T277" i="6"/>
  <c r="T261" i="6"/>
  <c r="T237" i="6"/>
  <c r="T360" i="6"/>
  <c r="T356" i="6"/>
  <c r="T373" i="6"/>
  <c r="T309" i="6"/>
  <c r="T249" i="6"/>
  <c r="T337" i="6"/>
  <c r="T321" i="6"/>
  <c r="T253" i="6"/>
  <c r="T364" i="6"/>
  <c r="T332" i="6"/>
  <c r="T316" i="6"/>
  <c r="T312" i="6"/>
  <c r="T308" i="6"/>
  <c r="T280" i="6"/>
  <c r="T264" i="6"/>
  <c r="T240" i="6"/>
  <c r="T224" i="6"/>
  <c r="T208" i="6"/>
  <c r="T382" i="6"/>
  <c r="T375" i="6"/>
  <c r="T367" i="6"/>
  <c r="T307" i="6"/>
  <c r="T325" i="6"/>
  <c r="T213" i="6"/>
  <c r="T301" i="6"/>
  <c r="T241" i="6"/>
  <c r="T372" i="6"/>
  <c r="T340" i="6"/>
  <c r="T296" i="6"/>
  <c r="T292" i="6"/>
  <c r="T276" i="6"/>
  <c r="T256" i="6"/>
  <c r="T236" i="6"/>
  <c r="T220" i="6"/>
  <c r="T204" i="6"/>
  <c r="T260" i="6"/>
  <c r="T371" i="6"/>
  <c r="T351" i="6"/>
  <c r="T347" i="6"/>
  <c r="T327" i="6"/>
  <c r="T315" i="6"/>
  <c r="T299" i="6"/>
  <c r="T305" i="6"/>
  <c r="T285" i="6"/>
  <c r="T225" i="6"/>
  <c r="T352" i="6"/>
  <c r="T324" i="6"/>
  <c r="T300" i="6"/>
  <c r="T288" i="6"/>
  <c r="T272" i="6"/>
  <c r="T252" i="6"/>
  <c r="T232" i="6"/>
  <c r="T216" i="6"/>
  <c r="T200" i="6"/>
  <c r="T398" i="6"/>
  <c r="T374" i="6"/>
  <c r="T363" i="6"/>
  <c r="T343" i="6"/>
  <c r="T335" i="6"/>
  <c r="T323" i="6"/>
  <c r="T273" i="6"/>
  <c r="T376" i="6"/>
  <c r="T344" i="6"/>
  <c r="T320" i="6"/>
  <c r="T304" i="6"/>
  <c r="T212" i="6"/>
  <c r="T407" i="6"/>
  <c r="T391" i="6"/>
  <c r="T331" i="6"/>
  <c r="T303" i="6"/>
  <c r="T275" i="6"/>
  <c r="T259" i="6"/>
  <c r="T243" i="6"/>
  <c r="T239" i="6"/>
  <c r="T219" i="6"/>
  <c r="T203" i="6"/>
  <c r="T387" i="6"/>
  <c r="T291" i="6"/>
  <c r="T386" i="6"/>
  <c r="T366" i="6"/>
  <c r="T362" i="6"/>
  <c r="T330" i="6"/>
  <c r="T310" i="6"/>
  <c r="T302" i="6"/>
  <c r="T294" i="6"/>
  <c r="T286" i="6"/>
  <c r="T262" i="6"/>
  <c r="T246" i="6"/>
  <c r="T230" i="6"/>
  <c r="T210" i="6"/>
  <c r="T329" i="6"/>
  <c r="T400" i="6"/>
  <c r="T284" i="6"/>
  <c r="T248" i="6"/>
  <c r="T196" i="6"/>
  <c r="T267" i="6"/>
  <c r="T255" i="6"/>
  <c r="T235" i="6"/>
  <c r="T215" i="6"/>
  <c r="T199" i="6"/>
  <c r="T394" i="6"/>
  <c r="T358" i="6"/>
  <c r="T350" i="6"/>
  <c r="T318" i="6"/>
  <c r="T258" i="6"/>
  <c r="T242" i="6"/>
  <c r="T226" i="6"/>
  <c r="T222" i="6"/>
  <c r="T206" i="6"/>
  <c r="T198" i="6"/>
  <c r="T269" i="6"/>
  <c r="T392" i="6"/>
  <c r="T328" i="6"/>
  <c r="T268" i="6"/>
  <c r="T278" i="6"/>
  <c r="T399" i="6"/>
  <c r="T383" i="6"/>
  <c r="T339" i="6"/>
  <c r="T311" i="6"/>
  <c r="T283" i="6"/>
  <c r="T251" i="6"/>
  <c r="T231" i="6"/>
  <c r="T211" i="6"/>
  <c r="T195" i="6"/>
  <c r="T403" i="6"/>
  <c r="T355" i="6"/>
  <c r="T244" i="6"/>
  <c r="T402" i="6"/>
  <c r="T334" i="6"/>
  <c r="T326" i="6"/>
  <c r="T314" i="6"/>
  <c r="T306" i="6"/>
  <c r="T298" i="6"/>
  <c r="T290" i="6"/>
  <c r="T282" i="6"/>
  <c r="T254" i="6"/>
  <c r="T238" i="6"/>
  <c r="T218" i="6"/>
  <c r="T228" i="6"/>
  <c r="T227" i="6"/>
  <c r="T234" i="6"/>
  <c r="T390" i="6"/>
  <c r="T378" i="6"/>
  <c r="T194" i="6"/>
  <c r="T406" i="6"/>
  <c r="T279" i="6"/>
  <c r="T223" i="6"/>
  <c r="T346" i="6"/>
  <c r="T270" i="6"/>
  <c r="T201" i="6"/>
  <c r="T263" i="6"/>
  <c r="T247" i="6"/>
  <c r="T207" i="6"/>
  <c r="T266" i="6"/>
  <c r="T214" i="6"/>
  <c r="T202" i="6"/>
  <c r="T384" i="6"/>
  <c r="T379" i="6"/>
  <c r="T287" i="6"/>
  <c r="T271" i="6"/>
  <c r="T354" i="6"/>
  <c r="T250" i="6"/>
  <c r="T359" i="6"/>
  <c r="T342" i="6"/>
  <c r="N43" i="6"/>
  <c r="N39" i="6"/>
  <c r="N35" i="6"/>
  <c r="N31" i="6"/>
  <c r="O44" i="6"/>
  <c r="O40" i="6"/>
  <c r="O36" i="6"/>
  <c r="O32" i="6"/>
  <c r="P47" i="6"/>
  <c r="P43" i="6"/>
  <c r="P39" i="6"/>
  <c r="P35" i="6"/>
  <c r="Q29" i="6"/>
  <c r="Q45" i="6"/>
  <c r="Q41" i="6"/>
  <c r="Q37" i="6"/>
  <c r="Q31" i="6"/>
  <c r="R47" i="6"/>
  <c r="R43" i="6"/>
  <c r="R39" i="6"/>
  <c r="R31" i="6"/>
  <c r="S48" i="6"/>
  <c r="S44" i="6"/>
  <c r="S38" i="6"/>
  <c r="S34" i="6"/>
  <c r="S30" i="6"/>
  <c r="T46" i="6"/>
  <c r="T40" i="6"/>
  <c r="T36" i="6"/>
  <c r="T32" i="6"/>
  <c r="U44" i="6"/>
  <c r="U40" i="6"/>
  <c r="U36" i="6"/>
  <c r="U32" i="6"/>
  <c r="O396" i="6"/>
  <c r="O384" i="6"/>
  <c r="O368" i="6"/>
  <c r="O356" i="6"/>
  <c r="O332" i="6"/>
  <c r="O320" i="6"/>
  <c r="O308" i="6"/>
  <c r="O284" i="6"/>
  <c r="O272" i="6"/>
  <c r="O244" i="6"/>
  <c r="O196" i="6"/>
  <c r="O358" i="6"/>
  <c r="O326" i="6"/>
  <c r="O310" i="6"/>
  <c r="O294" i="6"/>
  <c r="O278" i="6"/>
  <c r="O252" i="6"/>
  <c r="O204" i="6"/>
  <c r="O250" i="6"/>
  <c r="O234" i="6"/>
  <c r="O218" i="6"/>
  <c r="O202" i="6"/>
  <c r="O212" i="6"/>
  <c r="O193" i="6"/>
  <c r="O393" i="6"/>
  <c r="O373" i="6"/>
  <c r="O365" i="6"/>
  <c r="O362" i="6"/>
  <c r="O392" i="6"/>
  <c r="O376" i="6"/>
  <c r="O364" i="6"/>
  <c r="O352" i="6"/>
  <c r="O340" i="6"/>
  <c r="O328" i="6"/>
  <c r="O316" i="6"/>
  <c r="O280" i="6"/>
  <c r="O268" i="6"/>
  <c r="O240" i="6"/>
  <c r="O380" i="6"/>
  <c r="O374" i="6"/>
  <c r="O350" i="6"/>
  <c r="O248" i="6"/>
  <c r="O220" i="6"/>
  <c r="O404" i="6"/>
  <c r="O372" i="6"/>
  <c r="O360" i="6"/>
  <c r="O348" i="6"/>
  <c r="O312" i="6"/>
  <c r="O304" i="6"/>
  <c r="O292" i="6"/>
  <c r="O224" i="6"/>
  <c r="O366" i="6"/>
  <c r="O346" i="6"/>
  <c r="O330" i="6"/>
  <c r="O318" i="6"/>
  <c r="O302" i="6"/>
  <c r="O286" i="6"/>
  <c r="O236" i="6"/>
  <c r="O216" i="6"/>
  <c r="O379" i="6"/>
  <c r="O363" i="6"/>
  <c r="O347" i="6"/>
  <c r="O331" i="6"/>
  <c r="O315" i="6"/>
  <c r="O299" i="6"/>
  <c r="O283" i="6"/>
  <c r="O267" i="6"/>
  <c r="O251" i="6"/>
  <c r="O235" i="6"/>
  <c r="O219" i="6"/>
  <c r="O203" i="6"/>
  <c r="O228" i="6"/>
  <c r="O200" i="6"/>
  <c r="O281" i="6"/>
  <c r="O378" i="6"/>
  <c r="O388" i="6"/>
  <c r="O336" i="6"/>
  <c r="O288" i="6"/>
  <c r="O398" i="6"/>
  <c r="O264" i="6"/>
  <c r="O407" i="6"/>
  <c r="O375" i="6"/>
  <c r="O343" i="6"/>
  <c r="O311" i="6"/>
  <c r="O279" i="6"/>
  <c r="O247" i="6"/>
  <c r="O215" i="6"/>
  <c r="O270" i="6"/>
  <c r="O238" i="6"/>
  <c r="O206" i="6"/>
  <c r="O397" i="6"/>
  <c r="O385" i="6"/>
  <c r="O381" i="6"/>
  <c r="O357" i="6"/>
  <c r="O297" i="6"/>
  <c r="O273" i="6"/>
  <c r="O249" i="6"/>
  <c r="O213" i="6"/>
  <c r="O405" i="6"/>
  <c r="O389" i="6"/>
  <c r="O285" i="6"/>
  <c r="O253" i="6"/>
  <c r="O225" i="6"/>
  <c r="O324" i="6"/>
  <c r="O276" i="6"/>
  <c r="O382" i="6"/>
  <c r="O314" i="6"/>
  <c r="O232" i="6"/>
  <c r="O399" i="6"/>
  <c r="O367" i="6"/>
  <c r="O335" i="6"/>
  <c r="O303" i="6"/>
  <c r="O271" i="6"/>
  <c r="O239" i="6"/>
  <c r="O207" i="6"/>
  <c r="O262" i="6"/>
  <c r="O230" i="6"/>
  <c r="O198" i="6"/>
  <c r="O296" i="6"/>
  <c r="O333" i="6"/>
  <c r="O309" i="6"/>
  <c r="O233" i="6"/>
  <c r="O209" i="6"/>
  <c r="O401" i="6"/>
  <c r="O377" i="6"/>
  <c r="O256" i="6"/>
  <c r="O298" i="6"/>
  <c r="O391" i="6"/>
  <c r="O359" i="6"/>
  <c r="O327" i="6"/>
  <c r="O263" i="6"/>
  <c r="O231" i="6"/>
  <c r="O254" i="6"/>
  <c r="O222" i="6"/>
  <c r="O349" i="6"/>
  <c r="O341" i="6"/>
  <c r="O325" i="6"/>
  <c r="O317" i="6"/>
  <c r="O229" i="6"/>
  <c r="O205" i="6"/>
  <c r="O369" i="6"/>
  <c r="O329" i="6"/>
  <c r="O301" i="6"/>
  <c r="O269" i="6"/>
  <c r="O261" i="6"/>
  <c r="O241" i="6"/>
  <c r="O400" i="6"/>
  <c r="O351" i="6"/>
  <c r="O223" i="6"/>
  <c r="O289" i="6"/>
  <c r="O221" i="6"/>
  <c r="O345" i="6"/>
  <c r="O293" i="6"/>
  <c r="O237" i="6"/>
  <c r="O387" i="6"/>
  <c r="O323" i="6"/>
  <c r="O291" i="6"/>
  <c r="O243" i="6"/>
  <c r="O195" i="6"/>
  <c r="O344" i="6"/>
  <c r="O282" i="6"/>
  <c r="O260" i="6"/>
  <c r="O265" i="6"/>
  <c r="O197" i="6"/>
  <c r="O337" i="6"/>
  <c r="O277" i="6"/>
  <c r="O217" i="6"/>
  <c r="O371" i="6"/>
  <c r="O319" i="6"/>
  <c r="O287" i="6"/>
  <c r="O227" i="6"/>
  <c r="O300" i="6"/>
  <c r="O246" i="6"/>
  <c r="O321" i="6"/>
  <c r="O313" i="6"/>
  <c r="O201" i="6"/>
  <c r="O403" i="6"/>
  <c r="O355" i="6"/>
  <c r="O307" i="6"/>
  <c r="O275" i="6"/>
  <c r="O211" i="6"/>
  <c r="O208" i="6"/>
  <c r="O339" i="6"/>
  <c r="O390" i="6"/>
  <c r="O342" i="6"/>
  <c r="O306" i="6"/>
  <c r="O258" i="6"/>
  <c r="O194" i="6"/>
  <c r="O383" i="6"/>
  <c r="O257" i="6"/>
  <c r="O361" i="6"/>
  <c r="O305" i="6"/>
  <c r="O295" i="6"/>
  <c r="O406" i="6"/>
  <c r="O386" i="6"/>
  <c r="O338" i="6"/>
  <c r="O290" i="6"/>
  <c r="O242" i="6"/>
  <c r="O255" i="6"/>
  <c r="O353" i="6"/>
  <c r="O245" i="6"/>
  <c r="O259" i="6"/>
  <c r="O402" i="6"/>
  <c r="O370" i="6"/>
  <c r="O334" i="6"/>
  <c r="O274" i="6"/>
  <c r="O226" i="6"/>
  <c r="O214" i="6"/>
  <c r="O266" i="6"/>
  <c r="O394" i="6"/>
  <c r="O210" i="6"/>
  <c r="O395" i="6"/>
  <c r="O354" i="6"/>
  <c r="O199" i="6"/>
  <c r="O322" i="6"/>
  <c r="Q402" i="6"/>
  <c r="Q370" i="6"/>
  <c r="Q228" i="6"/>
  <c r="Q403" i="6"/>
  <c r="Q387" i="6"/>
  <c r="Q371" i="6"/>
  <c r="Q355" i="6"/>
  <c r="Q339" i="6"/>
  <c r="Q323" i="6"/>
  <c r="Q307" i="6"/>
  <c r="Q291" i="6"/>
  <c r="Q275" i="6"/>
  <c r="Q259" i="6"/>
  <c r="Q243" i="6"/>
  <c r="Q227" i="6"/>
  <c r="Q211" i="6"/>
  <c r="Q195" i="6"/>
  <c r="Q351" i="6"/>
  <c r="Q218" i="6"/>
  <c r="Q383" i="6"/>
  <c r="Q298" i="6"/>
  <c r="Q282" i="6"/>
  <c r="Q378" i="6"/>
  <c r="Q250" i="6"/>
  <c r="Q404" i="6"/>
  <c r="Q292" i="6"/>
  <c r="Q306" i="6"/>
  <c r="Q290" i="6"/>
  <c r="Q386" i="6"/>
  <c r="Q354" i="6"/>
  <c r="Q388" i="6"/>
  <c r="Q324" i="6"/>
  <c r="Q276" i="6"/>
  <c r="Q260" i="6"/>
  <c r="Q394" i="6"/>
  <c r="Q266" i="6"/>
  <c r="Q196" i="6"/>
  <c r="Q258" i="6"/>
  <c r="Q242" i="6"/>
  <c r="Q226" i="6"/>
  <c r="Q194" i="6"/>
  <c r="Q346" i="6"/>
  <c r="Q340" i="6"/>
  <c r="Q234" i="6"/>
  <c r="Q287" i="6"/>
  <c r="Q314" i="6"/>
  <c r="Q393" i="6"/>
  <c r="Q385" i="6"/>
  <c r="Q357" i="6"/>
  <c r="Q341" i="6"/>
  <c r="Q333" i="6"/>
  <c r="Q325" i="6"/>
  <c r="Q309" i="6"/>
  <c r="Q273" i="6"/>
  <c r="Q265" i="6"/>
  <c r="Q330" i="6"/>
  <c r="Q239" i="6"/>
  <c r="Q399" i="6"/>
  <c r="Q373" i="6"/>
  <c r="Q365" i="6"/>
  <c r="Q233" i="6"/>
  <c r="Q401" i="6"/>
  <c r="Q377" i="6"/>
  <c r="Q361" i="6"/>
  <c r="Q353" i="6"/>
  <c r="Q337" i="6"/>
  <c r="Q305" i="6"/>
  <c r="Q277" i="6"/>
  <c r="Q245" i="6"/>
  <c r="Q217" i="6"/>
  <c r="Q372" i="6"/>
  <c r="Q362" i="6"/>
  <c r="Q335" i="6"/>
  <c r="Q349" i="6"/>
  <c r="Q317" i="6"/>
  <c r="Q281" i="6"/>
  <c r="Q229" i="6"/>
  <c r="Q205" i="6"/>
  <c r="Q369" i="6"/>
  <c r="Q356" i="6"/>
  <c r="Q308" i="6"/>
  <c r="Q212" i="6"/>
  <c r="Q244" i="6"/>
  <c r="Q319" i="6"/>
  <c r="Q303" i="6"/>
  <c r="Q271" i="6"/>
  <c r="Q289" i="6"/>
  <c r="Q257" i="6"/>
  <c r="Q221" i="6"/>
  <c r="Q197" i="6"/>
  <c r="Q345" i="6"/>
  <c r="Q321" i="6"/>
  <c r="Q313" i="6"/>
  <c r="Q293" i="6"/>
  <c r="Q237" i="6"/>
  <c r="Q202" i="6"/>
  <c r="Q397" i="6"/>
  <c r="Q209" i="6"/>
  <c r="Q285" i="6"/>
  <c r="Q225" i="6"/>
  <c r="Q398" i="6"/>
  <c r="Q366" i="6"/>
  <c r="Q334" i="6"/>
  <c r="Q302" i="6"/>
  <c r="Q270" i="6"/>
  <c r="Q238" i="6"/>
  <c r="Q206" i="6"/>
  <c r="Q223" i="6"/>
  <c r="Q255" i="6"/>
  <c r="Q249" i="6"/>
  <c r="Q329" i="6"/>
  <c r="Q269" i="6"/>
  <c r="Q261" i="6"/>
  <c r="Q201" i="6"/>
  <c r="Q392" i="6"/>
  <c r="Q360" i="6"/>
  <c r="Q328" i="6"/>
  <c r="Q296" i="6"/>
  <c r="Q264" i="6"/>
  <c r="Q232" i="6"/>
  <c r="Q200" i="6"/>
  <c r="Q367" i="6"/>
  <c r="Q297" i="6"/>
  <c r="Q213" i="6"/>
  <c r="Q253" i="6"/>
  <c r="Q382" i="6"/>
  <c r="Q350" i="6"/>
  <c r="Q318" i="6"/>
  <c r="Q286" i="6"/>
  <c r="Q254" i="6"/>
  <c r="Q222" i="6"/>
  <c r="Q193" i="6"/>
  <c r="Q280" i="6"/>
  <c r="Q396" i="6"/>
  <c r="Q364" i="6"/>
  <c r="Q338" i="6"/>
  <c r="Q316" i="6"/>
  <c r="Q284" i="6"/>
  <c r="Q263" i="6"/>
  <c r="Q231" i="6"/>
  <c r="Q204" i="6"/>
  <c r="Q376" i="6"/>
  <c r="Q248" i="6"/>
  <c r="Q391" i="6"/>
  <c r="Q359" i="6"/>
  <c r="Q332" i="6"/>
  <c r="Q311" i="6"/>
  <c r="Q279" i="6"/>
  <c r="Q252" i="6"/>
  <c r="Q220" i="6"/>
  <c r="Q199" i="6"/>
  <c r="Q207" i="6"/>
  <c r="Q405" i="6"/>
  <c r="Q301" i="6"/>
  <c r="Q344" i="6"/>
  <c r="Q216" i="6"/>
  <c r="Q380" i="6"/>
  <c r="Q348" i="6"/>
  <c r="Q327" i="6"/>
  <c r="Q300" i="6"/>
  <c r="Q274" i="6"/>
  <c r="Q247" i="6"/>
  <c r="Q215" i="6"/>
  <c r="Q395" i="6"/>
  <c r="Q374" i="6"/>
  <c r="Q352" i="6"/>
  <c r="Q389" i="6"/>
  <c r="Q343" i="6"/>
  <c r="Q236" i="6"/>
  <c r="Q400" i="6"/>
  <c r="Q368" i="6"/>
  <c r="Q342" i="6"/>
  <c r="Q320" i="6"/>
  <c r="Q299" i="6"/>
  <c r="Q278" i="6"/>
  <c r="Q256" i="6"/>
  <c r="Q235" i="6"/>
  <c r="Q214" i="6"/>
  <c r="Q390" i="6"/>
  <c r="Q336" i="6"/>
  <c r="Q294" i="6"/>
  <c r="Q230" i="6"/>
  <c r="Q381" i="6"/>
  <c r="Q241" i="6"/>
  <c r="Q322" i="6"/>
  <c r="Q272" i="6"/>
  <c r="Q407" i="6"/>
  <c r="Q295" i="6"/>
  <c r="Q384" i="6"/>
  <c r="Q358" i="6"/>
  <c r="Q331" i="6"/>
  <c r="Q310" i="6"/>
  <c r="Q288" i="6"/>
  <c r="Q267" i="6"/>
  <c r="Q246" i="6"/>
  <c r="Q224" i="6"/>
  <c r="Q203" i="6"/>
  <c r="Q312" i="6"/>
  <c r="Q375" i="6"/>
  <c r="Q268" i="6"/>
  <c r="Q406" i="6"/>
  <c r="Q379" i="6"/>
  <c r="Q347" i="6"/>
  <c r="Q326" i="6"/>
  <c r="Q304" i="6"/>
  <c r="Q283" i="6"/>
  <c r="Q262" i="6"/>
  <c r="Q240" i="6"/>
  <c r="Q219" i="6"/>
  <c r="Q198" i="6"/>
  <c r="Q210" i="6"/>
  <c r="Q363" i="6"/>
  <c r="Q315" i="6"/>
  <c r="Q251" i="6"/>
  <c r="Q208" i="6"/>
  <c r="N48" i="6"/>
  <c r="N42" i="6"/>
  <c r="N38" i="6"/>
  <c r="N34" i="6"/>
  <c r="O47" i="6"/>
  <c r="O43" i="6"/>
  <c r="O39" i="6"/>
  <c r="O35" i="6"/>
  <c r="O31" i="6"/>
  <c r="P46" i="6"/>
  <c r="P42" i="6"/>
  <c r="P38" i="6"/>
  <c r="P34" i="6"/>
  <c r="Q48" i="6"/>
  <c r="Q44" i="6"/>
  <c r="Q40" i="6"/>
  <c r="Q36" i="6"/>
  <c r="Q30" i="6"/>
  <c r="R46" i="6"/>
  <c r="R42" i="6"/>
  <c r="R34" i="6"/>
  <c r="R30" i="6"/>
  <c r="S47" i="6"/>
  <c r="S41" i="6"/>
  <c r="S37" i="6"/>
  <c r="T29" i="6"/>
  <c r="T43" i="6"/>
  <c r="T39" i="6"/>
  <c r="T35" i="6"/>
  <c r="T31" i="6"/>
  <c r="U43" i="6"/>
  <c r="U39" i="6"/>
  <c r="U35" i="6"/>
  <c r="U340" i="6"/>
  <c r="U398" i="6"/>
  <c r="U382" i="6"/>
  <c r="U397" i="6"/>
  <c r="U381" i="6"/>
  <c r="U365" i="6"/>
  <c r="U357" i="6"/>
  <c r="U390" i="6"/>
  <c r="U406" i="6"/>
  <c r="U373" i="6"/>
  <c r="U349" i="6"/>
  <c r="U297" i="6"/>
  <c r="U273" i="6"/>
  <c r="U278" i="6"/>
  <c r="U393" i="6"/>
  <c r="U309" i="6"/>
  <c r="U257" i="6"/>
  <c r="U221" i="6"/>
  <c r="U197" i="6"/>
  <c r="U337" i="6"/>
  <c r="U329" i="6"/>
  <c r="U321" i="6"/>
  <c r="U305" i="6"/>
  <c r="U285" i="6"/>
  <c r="U261" i="6"/>
  <c r="U237" i="6"/>
  <c r="U352" i="6"/>
  <c r="U332" i="6"/>
  <c r="U374" i="6"/>
  <c r="U385" i="6"/>
  <c r="U341" i="6"/>
  <c r="U333" i="6"/>
  <c r="U325" i="6"/>
  <c r="U249" i="6"/>
  <c r="U213" i="6"/>
  <c r="U369" i="6"/>
  <c r="U265" i="6"/>
  <c r="U233" i="6"/>
  <c r="U209" i="6"/>
  <c r="U405" i="6"/>
  <c r="U389" i="6"/>
  <c r="U353" i="6"/>
  <c r="U301" i="6"/>
  <c r="U269" i="6"/>
  <c r="U245" i="6"/>
  <c r="U217" i="6"/>
  <c r="U404" i="6"/>
  <c r="U396" i="6"/>
  <c r="U388" i="6"/>
  <c r="U380" i="6"/>
  <c r="U356" i="6"/>
  <c r="U348" i="6"/>
  <c r="U342" i="6"/>
  <c r="U361" i="6"/>
  <c r="U277" i="6"/>
  <c r="U201" i="6"/>
  <c r="U400" i="6"/>
  <c r="U392" i="6"/>
  <c r="U384" i="6"/>
  <c r="U304" i="6"/>
  <c r="U300" i="6"/>
  <c r="U296" i="6"/>
  <c r="U280" i="6"/>
  <c r="U252" i="6"/>
  <c r="U232" i="6"/>
  <c r="U216" i="6"/>
  <c r="U200" i="6"/>
  <c r="U330" i="6"/>
  <c r="U407" i="6"/>
  <c r="U399" i="6"/>
  <c r="U391" i="6"/>
  <c r="U383" i="6"/>
  <c r="U363" i="6"/>
  <c r="U351" i="6"/>
  <c r="U339" i="6"/>
  <c r="U319" i="6"/>
  <c r="U311" i="6"/>
  <c r="U281" i="6"/>
  <c r="U229" i="6"/>
  <c r="U377" i="6"/>
  <c r="U313" i="6"/>
  <c r="U253" i="6"/>
  <c r="U364" i="6"/>
  <c r="U328" i="6"/>
  <c r="U324" i="6"/>
  <c r="U316" i="6"/>
  <c r="U292" i="6"/>
  <c r="U284" i="6"/>
  <c r="U276" i="6"/>
  <c r="U268" i="6"/>
  <c r="U248" i="6"/>
  <c r="U228" i="6"/>
  <c r="U212" i="6"/>
  <c r="U196" i="6"/>
  <c r="U378" i="6"/>
  <c r="U344" i="6"/>
  <c r="U312" i="6"/>
  <c r="U403" i="6"/>
  <c r="U395" i="6"/>
  <c r="U387" i="6"/>
  <c r="U379" i="6"/>
  <c r="U375" i="6"/>
  <c r="U359" i="6"/>
  <c r="U355" i="6"/>
  <c r="U335" i="6"/>
  <c r="U307" i="6"/>
  <c r="U317" i="6"/>
  <c r="U205" i="6"/>
  <c r="U401" i="6"/>
  <c r="U241" i="6"/>
  <c r="U244" i="6"/>
  <c r="U240" i="6"/>
  <c r="U224" i="6"/>
  <c r="U208" i="6"/>
  <c r="U371" i="6"/>
  <c r="U331" i="6"/>
  <c r="U327" i="6"/>
  <c r="U303" i="6"/>
  <c r="U283" i="6"/>
  <c r="U288" i="6"/>
  <c r="U264" i="6"/>
  <c r="U236" i="6"/>
  <c r="U343" i="6"/>
  <c r="U315" i="6"/>
  <c r="U291" i="6"/>
  <c r="U279" i="6"/>
  <c r="U263" i="6"/>
  <c r="U239" i="6"/>
  <c r="U203" i="6"/>
  <c r="U354" i="6"/>
  <c r="U334" i="6"/>
  <c r="U318" i="6"/>
  <c r="U314" i="6"/>
  <c r="U274" i="6"/>
  <c r="U270" i="6"/>
  <c r="U266" i="6"/>
  <c r="U254" i="6"/>
  <c r="U238" i="6"/>
  <c r="U218" i="6"/>
  <c r="U225" i="6"/>
  <c r="U368" i="6"/>
  <c r="U336" i="6"/>
  <c r="U320" i="6"/>
  <c r="U272" i="6"/>
  <c r="U260" i="6"/>
  <c r="U220" i="6"/>
  <c r="U295" i="6"/>
  <c r="U275" i="6"/>
  <c r="U255" i="6"/>
  <c r="U235" i="6"/>
  <c r="U215" i="6"/>
  <c r="U211" i="6"/>
  <c r="U199" i="6"/>
  <c r="U195" i="6"/>
  <c r="U386" i="6"/>
  <c r="U370" i="6"/>
  <c r="U366" i="6"/>
  <c r="U362" i="6"/>
  <c r="U338" i="6"/>
  <c r="U310" i="6"/>
  <c r="U302" i="6"/>
  <c r="U294" i="6"/>
  <c r="U286" i="6"/>
  <c r="U262" i="6"/>
  <c r="U250" i="6"/>
  <c r="U234" i="6"/>
  <c r="U214" i="6"/>
  <c r="U202" i="6"/>
  <c r="U194" i="6"/>
  <c r="U360" i="6"/>
  <c r="U256" i="6"/>
  <c r="U204" i="6"/>
  <c r="U367" i="6"/>
  <c r="U323" i="6"/>
  <c r="U299" i="6"/>
  <c r="U287" i="6"/>
  <c r="U271" i="6"/>
  <c r="U251" i="6"/>
  <c r="U231" i="6"/>
  <c r="U227" i="6"/>
  <c r="U223" i="6"/>
  <c r="U372" i="6"/>
  <c r="U308" i="6"/>
  <c r="U394" i="6"/>
  <c r="U358" i="6"/>
  <c r="U350" i="6"/>
  <c r="U322" i="6"/>
  <c r="U246" i="6"/>
  <c r="U230" i="6"/>
  <c r="U210" i="6"/>
  <c r="U267" i="6"/>
  <c r="U243" i="6"/>
  <c r="U402" i="6"/>
  <c r="U290" i="6"/>
  <c r="U258" i="6"/>
  <c r="U206" i="6"/>
  <c r="U242" i="6"/>
  <c r="U345" i="6"/>
  <c r="U347" i="6"/>
  <c r="U289" i="6"/>
  <c r="U193" i="6"/>
  <c r="U326" i="6"/>
  <c r="U298" i="6"/>
  <c r="U226" i="6"/>
  <c r="U346" i="6"/>
  <c r="U293" i="6"/>
  <c r="U259" i="6"/>
  <c r="U247" i="6"/>
  <c r="U219" i="6"/>
  <c r="U207" i="6"/>
  <c r="U306" i="6"/>
  <c r="U222" i="6"/>
  <c r="U198" i="6"/>
  <c r="U376" i="6"/>
  <c r="U282" i="6"/>
  <c r="O38" i="6"/>
  <c r="S392" i="6"/>
  <c r="S304" i="6"/>
  <c r="S336" i="6"/>
  <c r="S395" i="6"/>
  <c r="S287" i="6"/>
  <c r="S270" i="6"/>
  <c r="S397" i="6"/>
  <c r="S393" i="6"/>
  <c r="S385" i="6"/>
  <c r="S381" i="6"/>
  <c r="S373" i="6"/>
  <c r="S365" i="6"/>
  <c r="S333" i="6"/>
  <c r="S297" i="6"/>
  <c r="S265" i="6"/>
  <c r="S193" i="6"/>
  <c r="S273" i="6"/>
  <c r="S229" i="6"/>
  <c r="S209" i="6"/>
  <c r="S205" i="6"/>
  <c r="S405" i="6"/>
  <c r="S401" i="6"/>
  <c r="S389" i="6"/>
  <c r="S377" i="6"/>
  <c r="S369" i="6"/>
  <c r="S361" i="6"/>
  <c r="S329" i="6"/>
  <c r="S301" i="6"/>
  <c r="S269" i="6"/>
  <c r="S261" i="6"/>
  <c r="S241" i="6"/>
  <c r="S201" i="6"/>
  <c r="S404" i="6"/>
  <c r="S396" i="6"/>
  <c r="S388" i="6"/>
  <c r="S364" i="6"/>
  <c r="S360" i="6"/>
  <c r="S309" i="6"/>
  <c r="S281" i="6"/>
  <c r="S257" i="6"/>
  <c r="S221" i="6"/>
  <c r="S197" i="6"/>
  <c r="S366" i="6"/>
  <c r="S357" i="6"/>
  <c r="S341" i="6"/>
  <c r="S317" i="6"/>
  <c r="S289" i="6"/>
  <c r="S249" i="6"/>
  <c r="S213" i="6"/>
  <c r="S345" i="6"/>
  <c r="S313" i="6"/>
  <c r="S285" i="6"/>
  <c r="S253" i="6"/>
  <c r="S225" i="6"/>
  <c r="S325" i="6"/>
  <c r="S305" i="6"/>
  <c r="S217" i="6"/>
  <c r="S376" i="6"/>
  <c r="S352" i="6"/>
  <c r="S344" i="6"/>
  <c r="S328" i="6"/>
  <c r="S324" i="6"/>
  <c r="S292" i="6"/>
  <c r="S284" i="6"/>
  <c r="S276" i="6"/>
  <c r="S268" i="6"/>
  <c r="S244" i="6"/>
  <c r="S240" i="6"/>
  <c r="S224" i="6"/>
  <c r="S208" i="6"/>
  <c r="S371" i="6"/>
  <c r="S347" i="6"/>
  <c r="S335" i="6"/>
  <c r="S331" i="6"/>
  <c r="S315" i="6"/>
  <c r="S319" i="6"/>
  <c r="S353" i="6"/>
  <c r="S293" i="6"/>
  <c r="S380" i="6"/>
  <c r="S356" i="6"/>
  <c r="S348" i="6"/>
  <c r="S260" i="6"/>
  <c r="S256" i="6"/>
  <c r="S236" i="6"/>
  <c r="S220" i="6"/>
  <c r="S204" i="6"/>
  <c r="S363" i="6"/>
  <c r="S343" i="6"/>
  <c r="S323" i="6"/>
  <c r="S303" i="6"/>
  <c r="S337" i="6"/>
  <c r="S277" i="6"/>
  <c r="S245" i="6"/>
  <c r="S332" i="6"/>
  <c r="S320" i="6"/>
  <c r="S312" i="6"/>
  <c r="S288" i="6"/>
  <c r="S280" i="6"/>
  <c r="S272" i="6"/>
  <c r="S264" i="6"/>
  <c r="S252" i="6"/>
  <c r="S232" i="6"/>
  <c r="S216" i="6"/>
  <c r="S200" i="6"/>
  <c r="S340" i="6"/>
  <c r="S407" i="6"/>
  <c r="S399" i="6"/>
  <c r="S391" i="6"/>
  <c r="S383" i="6"/>
  <c r="S379" i="6"/>
  <c r="S367" i="6"/>
  <c r="S339" i="6"/>
  <c r="S311" i="6"/>
  <c r="S295" i="6"/>
  <c r="S349" i="6"/>
  <c r="S237" i="6"/>
  <c r="S248" i="6"/>
  <c r="S196" i="6"/>
  <c r="S370" i="6"/>
  <c r="S375" i="6"/>
  <c r="S267" i="6"/>
  <c r="S251" i="6"/>
  <c r="S231" i="6"/>
  <c r="S211" i="6"/>
  <c r="S195" i="6"/>
  <c r="S394" i="6"/>
  <c r="S390" i="6"/>
  <c r="S358" i="6"/>
  <c r="S350" i="6"/>
  <c r="S326" i="6"/>
  <c r="S258" i="6"/>
  <c r="S242" i="6"/>
  <c r="S226" i="6"/>
  <c r="S222" i="6"/>
  <c r="S206" i="6"/>
  <c r="S198" i="6"/>
  <c r="S300" i="6"/>
  <c r="S359" i="6"/>
  <c r="S327" i="6"/>
  <c r="S283" i="6"/>
  <c r="S271" i="6"/>
  <c r="S247" i="6"/>
  <c r="S227" i="6"/>
  <c r="S223" i="6"/>
  <c r="S207" i="6"/>
  <c r="S384" i="6"/>
  <c r="S402" i="6"/>
  <c r="S398" i="6"/>
  <c r="S334" i="6"/>
  <c r="S314" i="6"/>
  <c r="S306" i="6"/>
  <c r="S298" i="6"/>
  <c r="S290" i="6"/>
  <c r="S282" i="6"/>
  <c r="S254" i="6"/>
  <c r="S238" i="6"/>
  <c r="S218" i="6"/>
  <c r="S233" i="6"/>
  <c r="S321" i="6"/>
  <c r="S296" i="6"/>
  <c r="S228" i="6"/>
  <c r="S279" i="6"/>
  <c r="S263" i="6"/>
  <c r="S259" i="6"/>
  <c r="S243" i="6"/>
  <c r="S239" i="6"/>
  <c r="S219" i="6"/>
  <c r="S203" i="6"/>
  <c r="S406" i="6"/>
  <c r="S378" i="6"/>
  <c r="S354" i="6"/>
  <c r="S346" i="6"/>
  <c r="S330" i="6"/>
  <c r="S278" i="6"/>
  <c r="S266" i="6"/>
  <c r="S250" i="6"/>
  <c r="S234" i="6"/>
  <c r="S214" i="6"/>
  <c r="S202" i="6"/>
  <c r="S194" i="6"/>
  <c r="S307" i="6"/>
  <c r="S255" i="6"/>
  <c r="S215" i="6"/>
  <c r="S351" i="6"/>
  <c r="S382" i="6"/>
  <c r="S362" i="6"/>
  <c r="S318" i="6"/>
  <c r="S246" i="6"/>
  <c r="S372" i="6"/>
  <c r="S355" i="6"/>
  <c r="S338" i="6"/>
  <c r="S308" i="6"/>
  <c r="S274" i="6"/>
  <c r="S212" i="6"/>
  <c r="S299" i="6"/>
  <c r="S199" i="6"/>
  <c r="S275" i="6"/>
  <c r="S235" i="6"/>
  <c r="S400" i="6"/>
  <c r="S374" i="6"/>
  <c r="S342" i="6"/>
  <c r="S310" i="6"/>
  <c r="S286" i="6"/>
  <c r="S403" i="6"/>
  <c r="S322" i="6"/>
  <c r="S291" i="6"/>
  <c r="S368" i="6"/>
  <c r="S386" i="6"/>
  <c r="S294" i="6"/>
  <c r="S262" i="6"/>
  <c r="S210" i="6"/>
  <c r="S316" i="6"/>
  <c r="S302" i="6"/>
  <c r="S230" i="6"/>
  <c r="S387" i="6"/>
  <c r="O46" i="6"/>
  <c r="O42" i="6"/>
  <c r="O34" i="6"/>
  <c r="R29" i="6"/>
  <c r="S36" i="6"/>
  <c r="N36" i="6"/>
  <c r="P48" i="6"/>
  <c r="P40" i="6"/>
  <c r="Q46" i="6"/>
  <c r="Q42" i="6"/>
  <c r="Q38" i="6"/>
  <c r="R48" i="6"/>
  <c r="R44" i="6"/>
  <c r="R40" i="6"/>
  <c r="R32" i="6"/>
  <c r="S29" i="6"/>
  <c r="S45" i="6"/>
  <c r="S39" i="6"/>
  <c r="S35" i="6"/>
  <c r="S31" i="6"/>
  <c r="T47" i="6"/>
  <c r="T41" i="6"/>
  <c r="T37" i="6"/>
  <c r="T33" i="6"/>
  <c r="U45" i="6"/>
  <c r="U41" i="6"/>
  <c r="U37" i="6"/>
  <c r="U33" i="6"/>
  <c r="M48" i="6"/>
  <c r="M36" i="6"/>
  <c r="M37" i="6"/>
  <c r="M38" i="6"/>
  <c r="M39" i="6"/>
  <c r="M40" i="6"/>
  <c r="M41" i="6"/>
  <c r="M42" i="6"/>
  <c r="M43" i="6"/>
  <c r="M44" i="6"/>
  <c r="M45" i="6"/>
  <c r="M46" i="6"/>
  <c r="M47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D58" i="6"/>
  <c r="D57" i="6"/>
  <c r="D5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G27" i="6"/>
  <c r="E27" i="6"/>
  <c r="G26" i="6"/>
  <c r="E26" i="6"/>
  <c r="G25" i="6"/>
  <c r="E25" i="6"/>
  <c r="G24" i="6"/>
  <c r="E21" i="6"/>
  <c r="H21" i="6" s="1"/>
  <c r="E20" i="6"/>
  <c r="I20" i="6" s="1"/>
  <c r="E19" i="6"/>
  <c r="I19" i="6" s="1"/>
  <c r="E32" i="6" l="1"/>
  <c r="D55" i="6"/>
  <c r="E24" i="6"/>
  <c r="I26" i="6"/>
  <c r="H26" i="6"/>
  <c r="I25" i="6"/>
  <c r="H25" i="6"/>
  <c r="I27" i="6"/>
  <c r="H27" i="6"/>
  <c r="E8" i="8"/>
  <c r="B3" i="8" s="1"/>
  <c r="E18" i="6"/>
  <c r="I18" i="6" s="1"/>
  <c r="I32" i="6"/>
  <c r="P32" i="6"/>
  <c r="E47" i="6"/>
  <c r="E46" i="6"/>
  <c r="N46" i="6" s="1"/>
  <c r="E45" i="6"/>
  <c r="E44" i="6"/>
  <c r="E43" i="6"/>
  <c r="E42" i="6"/>
  <c r="E41" i="6"/>
  <c r="E40" i="6"/>
  <c r="E39" i="6"/>
  <c r="E38" i="6"/>
  <c r="E37" i="6"/>
  <c r="V37" i="6" s="1"/>
  <c r="E36" i="6"/>
  <c r="V36" i="6" s="1"/>
  <c r="L56" i="6"/>
  <c r="M56" i="6"/>
  <c r="E15" i="6"/>
  <c r="I15" i="6" s="1"/>
  <c r="E17" i="6"/>
  <c r="I21" i="6"/>
  <c r="E35" i="6"/>
  <c r="V35" i="6" s="1"/>
  <c r="E34" i="6"/>
  <c r="E14" i="6"/>
  <c r="E16" i="6"/>
  <c r="I16" i="6" s="1"/>
  <c r="E23" i="6"/>
  <c r="Q23" i="6" s="1"/>
  <c r="E30" i="6"/>
  <c r="U30" i="6" s="1"/>
  <c r="E31" i="6"/>
  <c r="P31" i="6" s="1"/>
  <c r="E33" i="6"/>
  <c r="P33" i="6" s="1"/>
  <c r="E48" i="6"/>
  <c r="E29" i="6"/>
  <c r="V29" i="6" s="1"/>
  <c r="E66" i="6"/>
  <c r="H19" i="6"/>
  <c r="H20" i="6"/>
  <c r="H32" i="6"/>
  <c r="H24" i="6" l="1"/>
  <c r="Q24" i="6"/>
  <c r="U29" i="6"/>
  <c r="V56" i="6"/>
  <c r="I24" i="6"/>
  <c r="E58" i="6"/>
  <c r="E7" i="6" s="1"/>
  <c r="H23" i="6"/>
  <c r="H18" i="6"/>
  <c r="H47" i="6"/>
  <c r="N47" i="6"/>
  <c r="U48" i="6"/>
  <c r="O48" i="6"/>
  <c r="O30" i="6"/>
  <c r="N30" i="6"/>
  <c r="I33" i="6"/>
  <c r="Q33" i="6"/>
  <c r="H36" i="6"/>
  <c r="R36" i="6"/>
  <c r="H40" i="6"/>
  <c r="H44" i="6"/>
  <c r="T44" i="6"/>
  <c r="I29" i="6"/>
  <c r="O29" i="6"/>
  <c r="P56" i="6"/>
  <c r="I44" i="6"/>
  <c r="I37" i="6"/>
  <c r="R37" i="6"/>
  <c r="I41" i="6"/>
  <c r="I45" i="6"/>
  <c r="T45" i="6"/>
  <c r="I34" i="6"/>
  <c r="Q34" i="6"/>
  <c r="I38" i="6"/>
  <c r="R38" i="6"/>
  <c r="I42" i="6"/>
  <c r="S42" i="6"/>
  <c r="I46" i="6"/>
  <c r="U46" i="6"/>
  <c r="I35" i="6"/>
  <c r="R35" i="6"/>
  <c r="I39" i="6"/>
  <c r="I43" i="6"/>
  <c r="S43" i="6"/>
  <c r="I47" i="6"/>
  <c r="U47" i="6"/>
  <c r="H46" i="6"/>
  <c r="H43" i="6"/>
  <c r="H45" i="6"/>
  <c r="H42" i="6"/>
  <c r="H39" i="6"/>
  <c r="H41" i="6"/>
  <c r="I40" i="6"/>
  <c r="H37" i="6"/>
  <c r="H38" i="6"/>
  <c r="I36" i="6"/>
  <c r="H34" i="6"/>
  <c r="H35" i="6"/>
  <c r="H15" i="6"/>
  <c r="H48" i="6"/>
  <c r="I48" i="6"/>
  <c r="H17" i="6"/>
  <c r="I17" i="6"/>
  <c r="H33" i="6"/>
  <c r="I30" i="6"/>
  <c r="H30" i="6"/>
  <c r="H29" i="6"/>
  <c r="I23" i="6"/>
  <c r="E65" i="6"/>
  <c r="H16" i="6"/>
  <c r="E56" i="6"/>
  <c r="H31" i="6"/>
  <c r="I31" i="6"/>
  <c r="E57" i="6"/>
  <c r="E6" i="6" s="1"/>
  <c r="H14" i="6"/>
  <c r="I14" i="6"/>
  <c r="M43" i="1"/>
  <c r="M44" i="1"/>
  <c r="M45" i="1"/>
  <c r="M46" i="1"/>
  <c r="M47" i="1"/>
  <c r="M48" i="1"/>
  <c r="M49" i="1"/>
  <c r="L43" i="1"/>
  <c r="L44" i="1"/>
  <c r="L45" i="1"/>
  <c r="L46" i="1"/>
  <c r="L47" i="1"/>
  <c r="L48" i="1"/>
  <c r="L49" i="1"/>
  <c r="M42" i="1"/>
  <c r="L42" i="1"/>
  <c r="Q56" i="6" l="1"/>
  <c r="N56" i="6"/>
  <c r="O56" i="6"/>
  <c r="U56" i="6"/>
  <c r="R56" i="6"/>
  <c r="S56" i="6"/>
  <c r="T56" i="6"/>
  <c r="H56" i="6"/>
  <c r="I56" i="6"/>
  <c r="J57" i="6"/>
  <c r="E59" i="6" s="1"/>
  <c r="D55" i="5"/>
  <c r="D54" i="5"/>
  <c r="D53" i="5"/>
  <c r="D52" i="5"/>
  <c r="D51" i="5"/>
  <c r="D50" i="5"/>
  <c r="E43" i="5" s="1"/>
  <c r="E49" i="5"/>
  <c r="E48" i="5"/>
  <c r="E47" i="5"/>
  <c r="E46" i="5"/>
  <c r="E45" i="5"/>
  <c r="E44" i="5"/>
  <c r="E40" i="5"/>
  <c r="E37" i="5"/>
  <c r="E36" i="5"/>
  <c r="E33" i="5"/>
  <c r="E32" i="5"/>
  <c r="E31" i="5"/>
  <c r="E30" i="5"/>
  <c r="E29" i="5"/>
  <c r="E27" i="5"/>
  <c r="E26" i="5"/>
  <c r="E25" i="5"/>
  <c r="E21" i="5"/>
  <c r="E20" i="5"/>
  <c r="E19" i="5"/>
  <c r="E18" i="5"/>
  <c r="E17" i="5"/>
  <c r="G24" i="1"/>
  <c r="G25" i="1"/>
  <c r="G26" i="1"/>
  <c r="G27" i="1"/>
  <c r="G23" i="1"/>
  <c r="A11" i="6" l="1"/>
  <c r="W56" i="6"/>
  <c r="J59" i="6"/>
  <c r="A10" i="6" s="1"/>
  <c r="F30" i="6"/>
  <c r="F39" i="6"/>
  <c r="F43" i="6"/>
  <c r="F47" i="6"/>
  <c r="F37" i="6"/>
  <c r="F45" i="6"/>
  <c r="F38" i="6"/>
  <c r="F42" i="6"/>
  <c r="F36" i="6"/>
  <c r="F40" i="6"/>
  <c r="F44" i="6"/>
  <c r="F41" i="6"/>
  <c r="F46" i="6"/>
  <c r="F28" i="6"/>
  <c r="K57" i="6"/>
  <c r="K58" i="6" s="1"/>
  <c r="F16" i="6"/>
  <c r="F15" i="6"/>
  <c r="F17" i="6"/>
  <c r="F22" i="6"/>
  <c r="F27" i="6"/>
  <c r="F21" i="6"/>
  <c r="F34" i="6"/>
  <c r="F23" i="6"/>
  <c r="F25" i="6"/>
  <c r="F24" i="6"/>
  <c r="F31" i="6"/>
  <c r="F35" i="6"/>
  <c r="F26" i="6"/>
  <c r="F20" i="6"/>
  <c r="F18" i="6"/>
  <c r="F29" i="6"/>
  <c r="J58" i="6"/>
  <c r="F33" i="6"/>
  <c r="F48" i="6"/>
  <c r="F14" i="6"/>
  <c r="F19" i="6"/>
  <c r="F32" i="6"/>
  <c r="E5" i="6"/>
  <c r="E14" i="5"/>
  <c r="E15" i="5"/>
  <c r="I15" i="5" s="1"/>
  <c r="E39" i="5"/>
  <c r="E55" i="5" s="1"/>
  <c r="E16" i="5"/>
  <c r="E51" i="5" s="1"/>
  <c r="E6" i="5" s="1"/>
  <c r="E23" i="5"/>
  <c r="E24" i="5"/>
  <c r="I24" i="5" s="1"/>
  <c r="E42" i="5"/>
  <c r="E35" i="5"/>
  <c r="E54" i="5" s="1"/>
  <c r="E53" i="5"/>
  <c r="I14" i="5"/>
  <c r="I17" i="5"/>
  <c r="I18" i="5"/>
  <c r="I19" i="5"/>
  <c r="I20" i="5"/>
  <c r="I21" i="5"/>
  <c r="G23" i="5"/>
  <c r="G24" i="5"/>
  <c r="G25" i="5"/>
  <c r="G26" i="5"/>
  <c r="I26" i="5"/>
  <c r="G27" i="5"/>
  <c r="I30" i="5"/>
  <c r="I31" i="5"/>
  <c r="I32" i="5"/>
  <c r="I33" i="5"/>
  <c r="I36" i="5"/>
  <c r="I37" i="5"/>
  <c r="K42" i="5"/>
  <c r="L42" i="5"/>
  <c r="I43" i="5"/>
  <c r="K43" i="5"/>
  <c r="L43" i="5"/>
  <c r="K44" i="5"/>
  <c r="L44" i="5"/>
  <c r="K45" i="5"/>
  <c r="L45" i="5"/>
  <c r="I46" i="5"/>
  <c r="K46" i="5"/>
  <c r="L46" i="5"/>
  <c r="I47" i="5"/>
  <c r="K47" i="5"/>
  <c r="L47" i="5"/>
  <c r="I48" i="5"/>
  <c r="K48" i="5"/>
  <c r="L48" i="5"/>
  <c r="I49" i="5"/>
  <c r="K49" i="5"/>
  <c r="L49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E52" i="5" l="1"/>
  <c r="I16" i="5"/>
  <c r="K29" i="6"/>
  <c r="K35" i="6"/>
  <c r="K23" i="6"/>
  <c r="K44" i="6"/>
  <c r="K38" i="6"/>
  <c r="K43" i="6"/>
  <c r="K18" i="6"/>
  <c r="K34" i="6"/>
  <c r="K17" i="6"/>
  <c r="K40" i="6"/>
  <c r="K45" i="6"/>
  <c r="K39" i="6"/>
  <c r="K32" i="6"/>
  <c r="K33" i="6"/>
  <c r="K20" i="6"/>
  <c r="K24" i="6"/>
  <c r="K21" i="6"/>
  <c r="K15" i="6"/>
  <c r="K46" i="6"/>
  <c r="K36" i="6"/>
  <c r="K37" i="6"/>
  <c r="K30" i="6"/>
  <c r="K48" i="6"/>
  <c r="K31" i="6"/>
  <c r="K19" i="6"/>
  <c r="K26" i="6"/>
  <c r="K25" i="6"/>
  <c r="K27" i="6"/>
  <c r="K16" i="6"/>
  <c r="K41" i="6"/>
  <c r="K42" i="6"/>
  <c r="K47" i="6"/>
  <c r="K14" i="6"/>
  <c r="D59" i="6"/>
  <c r="E9" i="5"/>
  <c r="E50" i="5"/>
  <c r="E60" i="5"/>
  <c r="L50" i="5"/>
  <c r="A11" i="5" s="1"/>
  <c r="K50" i="5"/>
  <c r="E59" i="5"/>
  <c r="E7" i="5" s="1"/>
  <c r="I29" i="5"/>
  <c r="I27" i="5"/>
  <c r="I25" i="5"/>
  <c r="I23" i="5"/>
  <c r="L52" i="5" l="1"/>
  <c r="K56" i="6"/>
  <c r="E8" i="6" s="1"/>
  <c r="B3" i="6" s="1"/>
  <c r="I39" i="5"/>
  <c r="I42" i="5"/>
  <c r="I45" i="5"/>
  <c r="I35" i="5"/>
  <c r="I40" i="5"/>
  <c r="I44" i="5"/>
  <c r="L50" i="1"/>
  <c r="M50" i="1"/>
  <c r="A11" i="1" s="1"/>
  <c r="D55" i="1"/>
  <c r="D54" i="1"/>
  <c r="D53" i="1"/>
  <c r="D52" i="1"/>
  <c r="D51" i="1"/>
  <c r="I50" i="5" l="1"/>
  <c r="E5" i="5" l="1"/>
  <c r="F16" i="5"/>
  <c r="J16" i="5" s="1"/>
  <c r="F20" i="5"/>
  <c r="J20" i="5" s="1"/>
  <c r="F25" i="5"/>
  <c r="J25" i="5" s="1"/>
  <c r="F30" i="5"/>
  <c r="J30" i="5" s="1"/>
  <c r="F37" i="5"/>
  <c r="J37" i="5" s="1"/>
  <c r="F43" i="5"/>
  <c r="J43" i="5" s="1"/>
  <c r="F47" i="5"/>
  <c r="J47" i="5" s="1"/>
  <c r="F15" i="5"/>
  <c r="J15" i="5" s="1"/>
  <c r="F19" i="5"/>
  <c r="J19" i="5" s="1"/>
  <c r="F24" i="5"/>
  <c r="J24" i="5" s="1"/>
  <c r="F33" i="5"/>
  <c r="J33" i="5" s="1"/>
  <c r="F42" i="5"/>
  <c r="J42" i="5" s="1"/>
  <c r="F46" i="5"/>
  <c r="J46" i="5" s="1"/>
  <c r="F14" i="5"/>
  <c r="J14" i="5" s="1"/>
  <c r="F29" i="5"/>
  <c r="J29" i="5" s="1"/>
  <c r="F39" i="5"/>
  <c r="J39" i="5" s="1"/>
  <c r="F18" i="5"/>
  <c r="J18" i="5" s="1"/>
  <c r="F27" i="5"/>
  <c r="J27" i="5" s="1"/>
  <c r="F32" i="5"/>
  <c r="J32" i="5" s="1"/>
  <c r="F40" i="5"/>
  <c r="J40" i="5" s="1"/>
  <c r="F45" i="5"/>
  <c r="J45" i="5" s="1"/>
  <c r="F49" i="5"/>
  <c r="J49" i="5" s="1"/>
  <c r="F17" i="5"/>
  <c r="J17" i="5" s="1"/>
  <c r="F21" i="5"/>
  <c r="J21" i="5" s="1"/>
  <c r="F26" i="5"/>
  <c r="J26" i="5" s="1"/>
  <c r="F31" i="5"/>
  <c r="J31" i="5" s="1"/>
  <c r="F36" i="5"/>
  <c r="J36" i="5" s="1"/>
  <c r="F44" i="5"/>
  <c r="J44" i="5" s="1"/>
  <c r="F48" i="5"/>
  <c r="J48" i="5" s="1"/>
  <c r="F23" i="5"/>
  <c r="J23" i="5" s="1"/>
  <c r="F35" i="5"/>
  <c r="J35" i="5" s="1"/>
  <c r="I51" i="5"/>
  <c r="J50" i="5" l="1"/>
  <c r="E8" i="5" s="1"/>
  <c r="C3" i="5" s="1"/>
  <c r="E26" i="1"/>
  <c r="E27" i="1"/>
  <c r="E30" i="1"/>
  <c r="E31" i="1"/>
  <c r="E32" i="1"/>
  <c r="E33" i="1"/>
  <c r="D50" i="1"/>
  <c r="E20" i="1" s="1"/>
  <c r="E21" i="1" l="1"/>
  <c r="H21" i="1" s="1"/>
  <c r="H32" i="1"/>
  <c r="I32" i="1"/>
  <c r="H26" i="1"/>
  <c r="I26" i="1"/>
  <c r="H31" i="1"/>
  <c r="I31" i="1"/>
  <c r="H20" i="1"/>
  <c r="I20" i="1"/>
  <c r="H30" i="1"/>
  <c r="I30" i="1"/>
  <c r="H33" i="1"/>
  <c r="I33" i="1"/>
  <c r="H27" i="1"/>
  <c r="I27" i="1"/>
  <c r="E42" i="1"/>
  <c r="E39" i="1"/>
  <c r="E29" i="1"/>
  <c r="E15" i="1"/>
  <c r="E16" i="1"/>
  <c r="E19" i="1"/>
  <c r="E18" i="1"/>
  <c r="E17" i="1"/>
  <c r="E49" i="1"/>
  <c r="E48" i="1"/>
  <c r="E47" i="1"/>
  <c r="E46" i="1"/>
  <c r="E45" i="1"/>
  <c r="E23" i="1"/>
  <c r="E35" i="1"/>
  <c r="E37" i="1"/>
  <c r="E40" i="1"/>
  <c r="E36" i="1"/>
  <c r="E44" i="1"/>
  <c r="E43" i="1"/>
  <c r="E25" i="1"/>
  <c r="E24" i="1"/>
  <c r="E14" i="1"/>
  <c r="I21" i="1" l="1"/>
  <c r="H25" i="1"/>
  <c r="I25" i="1"/>
  <c r="H40" i="1"/>
  <c r="I40" i="1"/>
  <c r="H23" i="1"/>
  <c r="I23" i="1"/>
  <c r="H48" i="1"/>
  <c r="I48" i="1"/>
  <c r="H19" i="1"/>
  <c r="I19" i="1"/>
  <c r="H39" i="1"/>
  <c r="I39" i="1"/>
  <c r="H43" i="1"/>
  <c r="I43" i="1"/>
  <c r="H37" i="1"/>
  <c r="I37" i="1"/>
  <c r="H45" i="1"/>
  <c r="I45" i="1"/>
  <c r="H49" i="1"/>
  <c r="I49" i="1"/>
  <c r="H16" i="1"/>
  <c r="I16" i="1"/>
  <c r="H42" i="1"/>
  <c r="I42" i="1"/>
  <c r="H14" i="1"/>
  <c r="I14" i="1"/>
  <c r="H44" i="1"/>
  <c r="I44" i="1"/>
  <c r="H35" i="1"/>
  <c r="I35" i="1"/>
  <c r="H46" i="1"/>
  <c r="I46" i="1"/>
  <c r="H17" i="1"/>
  <c r="I17" i="1"/>
  <c r="H15" i="1"/>
  <c r="I15" i="1"/>
  <c r="H24" i="1"/>
  <c r="I24" i="1"/>
  <c r="H36" i="1"/>
  <c r="I36" i="1"/>
  <c r="H47" i="1"/>
  <c r="I47" i="1"/>
  <c r="H18" i="1"/>
  <c r="I18" i="1"/>
  <c r="I29" i="1"/>
  <c r="E53" i="1"/>
  <c r="H29" i="1"/>
  <c r="E59" i="1"/>
  <c r="E55" i="1"/>
  <c r="E54" i="1"/>
  <c r="E52" i="1"/>
  <c r="E60" i="1"/>
  <c r="E51" i="1"/>
  <c r="E6" i="1" s="1"/>
  <c r="E50" i="1"/>
  <c r="J51" i="1" l="1"/>
  <c r="I50" i="1"/>
  <c r="H50" i="1"/>
  <c r="K51" i="1" s="1"/>
  <c r="E9" i="1"/>
  <c r="E7" i="1"/>
  <c r="D56" i="1"/>
  <c r="J52" i="1" l="1"/>
  <c r="F28" i="1"/>
  <c r="F41" i="1"/>
  <c r="F22" i="1"/>
  <c r="F34" i="1"/>
  <c r="F38" i="1"/>
  <c r="F20" i="1"/>
  <c r="F26" i="1"/>
  <c r="F30" i="1"/>
  <c r="F33" i="1"/>
  <c r="F21" i="1"/>
  <c r="F27" i="1"/>
  <c r="F31" i="1"/>
  <c r="F32" i="1"/>
  <c r="F14" i="1"/>
  <c r="F24" i="1"/>
  <c r="F45" i="1"/>
  <c r="F44" i="1"/>
  <c r="F36" i="1"/>
  <c r="F39" i="1"/>
  <c r="F49" i="1"/>
  <c r="F37" i="1"/>
  <c r="F29" i="1"/>
  <c r="F47" i="1"/>
  <c r="F23" i="1"/>
  <c r="F25" i="1"/>
  <c r="F16" i="1"/>
  <c r="F46" i="1"/>
  <c r="F35" i="1"/>
  <c r="F18" i="1"/>
  <c r="F48" i="1"/>
  <c r="F40" i="1"/>
  <c r="K40" i="1" s="1"/>
  <c r="F42" i="1"/>
  <c r="F17" i="1"/>
  <c r="F19" i="1"/>
  <c r="F43" i="1"/>
  <c r="F15" i="1"/>
  <c r="E5" i="1"/>
  <c r="E56" i="1"/>
  <c r="J53" i="1" l="1"/>
  <c r="A10" i="1" s="1"/>
  <c r="K33" i="1"/>
  <c r="K42" i="1"/>
  <c r="K17" i="1"/>
  <c r="K14" i="1"/>
  <c r="K35" i="1"/>
  <c r="K18" i="1"/>
  <c r="K29" i="1"/>
  <c r="K48" i="1"/>
  <c r="K27" i="1"/>
  <c r="K49" i="1"/>
  <c r="K23" i="1"/>
  <c r="K25" i="1"/>
  <c r="K32" i="1"/>
  <c r="K15" i="1"/>
  <c r="K37" i="1"/>
  <c r="K47" i="1"/>
  <c r="K44" i="1"/>
  <c r="K36" i="1"/>
  <c r="K26" i="1"/>
  <c r="K31" i="1"/>
  <c r="K43" i="1"/>
  <c r="K16" i="1"/>
  <c r="K20" i="1"/>
  <c r="K45" i="1"/>
  <c r="K21" i="1"/>
  <c r="K24" i="1"/>
  <c r="K19" i="1"/>
  <c r="K46" i="1"/>
  <c r="K39" i="1"/>
  <c r="K30" i="1"/>
  <c r="K52" i="1"/>
  <c r="K50" i="1" l="1"/>
  <c r="E8" i="1" s="1"/>
  <c r="B3" i="1" l="1"/>
  <c r="E9" i="6"/>
</calcChain>
</file>

<file path=xl/comments1.xml><?xml version="1.0" encoding="utf-8"?>
<comments xmlns="http://schemas.openxmlformats.org/spreadsheetml/2006/main">
  <authors>
    <author>Drusenheimer</author>
  </authors>
  <commentList>
    <comment ref="O14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O23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O29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O35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O39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O42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H50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zwischen 10% und 30%</t>
        </r>
      </text>
    </comment>
    <comment ref="I50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&lt; 10%</t>
        </r>
      </text>
    </comment>
    <comment ref="J53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Prüfung, ob Anteil kleiner Kulturarten ausreicht um die 5 KTA zu erfüllen</t>
        </r>
      </text>
    </comment>
  </commentList>
</comments>
</file>

<file path=xl/comments2.xml><?xml version="1.0" encoding="utf-8"?>
<comments xmlns="http://schemas.openxmlformats.org/spreadsheetml/2006/main">
  <authors>
    <author>Drusenheimer</author>
  </authors>
  <commentList>
    <comment ref="Y14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Y23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Y29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H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zwischen 10% und 30%</t>
        </r>
      </text>
    </comment>
    <comment ref="I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&lt; 10%</t>
        </r>
      </text>
    </comment>
    <comment ref="W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Summe für Prüfung: sonstige Gattungen jeweils max 30%</t>
        </r>
      </text>
    </comment>
    <comment ref="O57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%-Grenze für einzelne Gattung</t>
        </r>
      </text>
    </comment>
    <comment ref="J59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Prüfung, ob Anteil kleiner Kulturarten ausreicht um die 5 KTA zu erfüllen</t>
        </r>
      </text>
    </comment>
    <comment ref="B190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Datengrundlage ist die KTG Gesamtackerfläche abzüglich der KTG Getreide und KTG Leguminosen</t>
        </r>
      </text>
    </comment>
  </commentList>
</comments>
</file>

<file path=xl/comments3.xml><?xml version="1.0" encoding="utf-8"?>
<comments xmlns="http://schemas.openxmlformats.org/spreadsheetml/2006/main">
  <authors>
    <author>Drusenheimer</author>
  </authors>
  <commentList>
    <comment ref="Y14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Y23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Y29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gibt 1 bei Doppelung &amp; 0 ohne Doppelung aus</t>
        </r>
      </text>
    </comment>
    <comment ref="H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zwischen 10% und 30%</t>
        </r>
      </text>
    </comment>
    <comment ref="I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Anzahl KTA's &lt; 10%</t>
        </r>
      </text>
    </comment>
    <comment ref="W56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Summe für Prüfung: sonstige Gattungen jeweils max 30%</t>
        </r>
      </text>
    </comment>
    <comment ref="O57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%-Grenze für einzelne Gattung</t>
        </r>
      </text>
    </comment>
    <comment ref="J59" authorId="0" shapeId="0">
      <text>
        <r>
          <rPr>
            <b/>
            <sz val="9"/>
            <color indexed="81"/>
            <rFont val="Segoe UI"/>
            <family val="2"/>
          </rPr>
          <t>Drusenheimer:</t>
        </r>
        <r>
          <rPr>
            <sz val="9"/>
            <color indexed="81"/>
            <rFont val="Segoe UI"/>
            <family val="2"/>
          </rPr>
          <t xml:space="preserve">
Prüfung, ob Anteil kleiner Kulturarten ausreicht um die 5 KTA zu erfüllen</t>
        </r>
      </text>
    </comment>
    <comment ref="B191" authorId="0" shapeId="0">
      <text>
        <r>
          <rPr>
            <b/>
            <sz val="9"/>
            <color indexed="81"/>
            <rFont val="Segoe UI"/>
            <charset val="1"/>
          </rPr>
          <t>Drusenheimer:</t>
        </r>
        <r>
          <rPr>
            <sz val="9"/>
            <color indexed="81"/>
            <rFont val="Segoe UI"/>
            <charset val="1"/>
          </rPr>
          <t xml:space="preserve">
Datengrundlage ist die KTG Gesamtackerfläche abzüglich der KTG Getreide und KTG Leguminosen</t>
        </r>
      </text>
    </comment>
  </commentList>
</comments>
</file>

<file path=xl/sharedStrings.xml><?xml version="1.0" encoding="utf-8"?>
<sst xmlns="http://schemas.openxmlformats.org/spreadsheetml/2006/main" count="1578" uniqueCount="723">
  <si>
    <t>VK Vielfältige Kulturen im Ackerbau</t>
  </si>
  <si>
    <t>Anbauumfang 
in ha</t>
  </si>
  <si>
    <t>Fruchtartengruppe</t>
  </si>
  <si>
    <t>Code</t>
  </si>
  <si>
    <t>Fruchtarten</t>
  </si>
  <si>
    <t>Leguminosen</t>
  </si>
  <si>
    <t>Der Leguminosenanteil muss mind. 10% der Ackerfläche des Unternehmens betragen</t>
  </si>
  <si>
    <t>Getreide</t>
  </si>
  <si>
    <t>Der Getreideanteil darf höchstens 66 % der Ackerfläche des Unternehmens betragen</t>
  </si>
  <si>
    <t>Gemüse</t>
  </si>
  <si>
    <t>Der Gemüseanteil darf höchstens 30 % der Ackerfläche betragen</t>
  </si>
  <si>
    <t>Kartoffeln</t>
  </si>
  <si>
    <t>Mais</t>
  </si>
  <si>
    <t>Info:</t>
  </si>
  <si>
    <t>60 Leguminosen ÖVF (Reinsaat)</t>
  </si>
  <si>
    <t>125 Wintermenggetreide (nur mit mind. 25 % Leguminosen zulässig)</t>
  </si>
  <si>
    <t>144 Sommermenggetreide (nur mit mind. 25 % Leguminosen zulässig)</t>
  </si>
  <si>
    <t>211 Gemüseerbse</t>
  </si>
  <si>
    <t>220 Ackerbohne/Puffbohne/Pferdebohne/Dicke Bohne</t>
  </si>
  <si>
    <t>230 Lupinen (Süßlupine, weiße Lupine, blaue/schmalblättrige Lupine, gelbe Lupine, Anden-Lupine)</t>
  </si>
  <si>
    <t>250 Gemenge Erbsen / Getreide (nur mit mind. 25 % Leguminosen zulässig)</t>
  </si>
  <si>
    <t>290 Hülsenfrucht einer Gattung/Art, die in der aktuellen Liste nicht aufgeführt ist</t>
  </si>
  <si>
    <t>292 Linsen (Speise-Linse)</t>
  </si>
  <si>
    <t>330 Sojabohne</t>
  </si>
  <si>
    <t>422 Kleegras (nur mit mind. 25 % Leguminosen zulässig)</t>
  </si>
  <si>
    <t>635 Gartenbohne (Gartenbohne/ Buschbohne/Stangenbohne, Feuerbohne/ Prunkbohne)</t>
  </si>
  <si>
    <t>50 Mischkulturen mit Saatgutmischung</t>
  </si>
  <si>
    <t>112 Winterhartweizen/Durum</t>
  </si>
  <si>
    <t>113 Sommerhartweizen/Durum</t>
  </si>
  <si>
    <t>115 Winterweichweizen</t>
  </si>
  <si>
    <t xml:space="preserve">116 Sommerweichweizen </t>
  </si>
  <si>
    <t>118 Winter-Emmer/ -Einkorn</t>
  </si>
  <si>
    <t>119 Sommer-Emmer/ -Einkorn</t>
  </si>
  <si>
    <t>121 Winterroggen</t>
  </si>
  <si>
    <t>122 Sommerroggen</t>
  </si>
  <si>
    <t>125 Wintermenggetreide</t>
  </si>
  <si>
    <t>131 Wintergerste</t>
  </si>
  <si>
    <t>132 Sommergerste</t>
  </si>
  <si>
    <t>142 Winterhafer</t>
  </si>
  <si>
    <t>143 Sommerhafer</t>
  </si>
  <si>
    <t xml:space="preserve">144 Sommermenggetreide </t>
  </si>
  <si>
    <t>156 Wintertriticale</t>
  </si>
  <si>
    <t>157 Sommertriticale</t>
  </si>
  <si>
    <t>181 Rispenhirse (Panicum)</t>
  </si>
  <si>
    <t xml:space="preserve">190 Getreide einer Gattung/Art, die in der aktuellen Liste nicht aufgeführt ist </t>
  </si>
  <si>
    <t>Summe Getreide</t>
  </si>
  <si>
    <t>Summe Leguminosen</t>
  </si>
  <si>
    <t>Bedingungen:</t>
  </si>
  <si>
    <t>mindest. 5 Kulturen</t>
  </si>
  <si>
    <t xml:space="preserve">Getreideanteil &lt;= 66 % </t>
  </si>
  <si>
    <t>Leguminosenanteil korrekt</t>
  </si>
  <si>
    <t>keine Kultur &gt; 30% und &lt;10%</t>
  </si>
  <si>
    <t>Kulturzähler</t>
  </si>
  <si>
    <t>Anteilszähler</t>
  </si>
  <si>
    <t>Summe Gemüse</t>
  </si>
  <si>
    <t>613 Gemüsekohl (Kopfkohl, Wirsing, Rot-/Weißkohl, Spitzkohl, Grünkohl, Kohlrabi, Markstammkohl, Blumenkohl, Romanesco, Brokkoli, Rosenkohl, Zierkohl)</t>
  </si>
  <si>
    <t>614 Brauner Senf (Brauner Senf/Sareptasenf)</t>
  </si>
  <si>
    <t>615 Echte Brunnenkresse</t>
  </si>
  <si>
    <t>616 Senfrauke (Garten-Senfrauke, Rucola)</t>
  </si>
  <si>
    <t>617 Gartenkresse</t>
  </si>
  <si>
    <t>618 Gartenrettiche (Weiße/rote Rettiche, schwarzer Winterrettich, Ölrettich, Radieschen)</t>
  </si>
  <si>
    <t>619 Weißer Senf</t>
  </si>
  <si>
    <t>620 Steckrübe, Kohlrübe</t>
  </si>
  <si>
    <t>622 Tomaten</t>
  </si>
  <si>
    <t>623 Auberginen</t>
  </si>
  <si>
    <t>624 Spanischer Pfeffer (Paprika, Chilli, Peperoni)</t>
  </si>
  <si>
    <t>625 Schwarze Tollkirsche</t>
  </si>
  <si>
    <t>627 Salatgurke (Gurke, Salatgurke, Einlegegurke)</t>
  </si>
  <si>
    <t>628 Zuckermelone (cucumis melo)</t>
  </si>
  <si>
    <t>629 Riesenkürbis (Risenkürbis, Hokkaidokürbis)</t>
  </si>
  <si>
    <t>630 Gartenkürbis (cucurbita pepo) (Gartenkürbis, Steirischer Kürbis, Zucchini, Spaghettikürbis, Zierkürbis)</t>
  </si>
  <si>
    <t>631 Melone (Citrullus) (Wassermelone)</t>
  </si>
  <si>
    <t>633 Allium/Lauch (Speise-Zwiebel, Schalotte, Lauch, Knoblauch, Schnittlauch, Winterheckenzwiebel, Bärlauch)</t>
  </si>
  <si>
    <t>634 Möhre (Möhre/Karotte, Futtermöhre)</t>
  </si>
  <si>
    <t>636 Feldsalate (Feldsalat/Ackersalat/ Rapunzel)</t>
  </si>
  <si>
    <t>637 Lattich (Garten-Salat/Lattich, Lollo Rosso, Romana-Salat/Römischer Salat)</t>
  </si>
  <si>
    <t>638 Spinat</t>
  </si>
  <si>
    <t>639 Mangold, Rote Beete/Rote Rübe</t>
  </si>
  <si>
    <t>640 Melde (Garten-Melde)</t>
  </si>
  <si>
    <t>641 Sellerie (Knollen-Sellerie, Bleich-Sellerie, Stangen-Sellerie)</t>
  </si>
  <si>
    <t>642 Ampfer (Wiesen-Sauerampfer)</t>
  </si>
  <si>
    <t>643 Pastinaken</t>
  </si>
  <si>
    <t>644 Zichorien/Wegwarten (Chicoree, Radiccio, krausblättrige Endivie, ganzblättrige Endivie, Zichorie)</t>
  </si>
  <si>
    <t>645 Kichererbsen</t>
  </si>
  <si>
    <t>646 Meerrettich</t>
  </si>
  <si>
    <t>647 Schwarzwurzeln</t>
  </si>
  <si>
    <t>648 Fenchel (Gemüsefenchel/Körnerfenchel)</t>
  </si>
  <si>
    <t>651 Anethum (Dill, Gurkenkraut)</t>
  </si>
  <si>
    <t>652 Kerbel (Kerbel/echter Kerbel, Wiesenkerbel)</t>
  </si>
  <si>
    <t>653 Bibernellen (Anis)</t>
  </si>
  <si>
    <t>654 Kümmel (Echter Kümmel)</t>
  </si>
  <si>
    <t>655 Kreuzkümmel (Echter Kreuzkümmel)</t>
  </si>
  <si>
    <t>656 Schwarzkümmel (Echter Schwarzkümmel, Jungfer im Grünen)</t>
  </si>
  <si>
    <t>657 Koriander</t>
  </si>
  <si>
    <t>658 Liebstöckel/Maggikraut</t>
  </si>
  <si>
    <t>659 Petroselinum (Petersilie)</t>
  </si>
  <si>
    <t>660 Basilikum</t>
  </si>
  <si>
    <t>661 Rosmarin</t>
  </si>
  <si>
    <t>662 Salbei (Küchen-/Heilsalbei, Buntschopf-Salbei)</t>
  </si>
  <si>
    <t>663 Borretsch</t>
  </si>
  <si>
    <t>664 Oregano (Echter Majoran, Oregano/Dost/Wilder Majoran)</t>
  </si>
  <si>
    <t>665 Bohnenkräuter</t>
  </si>
  <si>
    <t>666 Hyssopus (Ysop/Eisenkraut)</t>
  </si>
  <si>
    <t>667 Verbenen (Echtes Eisenkraut)</t>
  </si>
  <si>
    <t>668 Lavendel (Echter Lavendel, Speik-Lavendel, Hybrid-Lavendel)</t>
  </si>
  <si>
    <t>669 Thymiane (Thymian, Gartenthymian, Echter Thymian)</t>
  </si>
  <si>
    <t>670 Melissen (Zitronenmelisse)</t>
  </si>
  <si>
    <t>671 Enziane</t>
  </si>
  <si>
    <t>672 Minzen (Pfefferminze, Grüne Minze)</t>
  </si>
  <si>
    <t>673 Artemisia (Wermut, Estragon, Beifuß)</t>
  </si>
  <si>
    <t>674 Ringelblumen (Garten-Ringelblume)</t>
  </si>
  <si>
    <t>675 Sonnenhut (Schmalblättriger Sonnenhut, Purpur-Sonnenhut)</t>
  </si>
  <si>
    <t>676 Wegeriche (Spitzwegerich)</t>
  </si>
  <si>
    <t>677 Kamillen (Echte Kamille)</t>
  </si>
  <si>
    <t>678 Schafgarben (Gelbe Schafgarbe)</t>
  </si>
  <si>
    <t>679 Baldriane (Echter Baldrian)</t>
  </si>
  <si>
    <t>680 Johanniskräuter (Echtes Johanniskraut)</t>
  </si>
  <si>
    <t>681 Frauenmantel</t>
  </si>
  <si>
    <t>682 Mariendisteln</t>
  </si>
  <si>
    <t>683 Galega (Geißraute)</t>
  </si>
  <si>
    <t>684 Löwenzahn</t>
  </si>
  <si>
    <t>685 Engelwurzen (Arznei-Engelwurz, Echter Engelwurz)</t>
  </si>
  <si>
    <t>686 Malven (Wilde Malve)</t>
  </si>
  <si>
    <t>707 Erdbeeren</t>
  </si>
  <si>
    <t>860 Spargel</t>
  </si>
  <si>
    <t>861 Artischocke</t>
  </si>
  <si>
    <t xml:space="preserve">601 Stärkekartoffeln </t>
  </si>
  <si>
    <t>171 Mais</t>
  </si>
  <si>
    <t xml:space="preserve">411 Silomais </t>
  </si>
  <si>
    <t>182 Buchweizen</t>
  </si>
  <si>
    <t xml:space="preserve">311 Winterraps </t>
  </si>
  <si>
    <t xml:space="preserve">312 Sommerraps </t>
  </si>
  <si>
    <t xml:space="preserve">320 Sonnenblumen </t>
  </si>
  <si>
    <t>- Im Tabellenblatt "Beispiel" ist dies dargestellt</t>
  </si>
  <si>
    <t>Information:</t>
  </si>
  <si>
    <t>- In dem Rechner sind die angebauten Kulturen und der entsprechende Anbauumfang in ha anzugeben</t>
  </si>
  <si>
    <t>Für die Richtigkeit der Angaben wird keine Gewähr übernommen!</t>
  </si>
  <si>
    <t>%-Anteil an 
Ackerfläche</t>
  </si>
  <si>
    <t>Summe Ackerfläche</t>
  </si>
  <si>
    <t>210 Erbsen (Markerbse, Schalerbse, Zuckererbse, Futtererbse, Peluschke)</t>
  </si>
  <si>
    <t>212 Platterbse</t>
  </si>
  <si>
    <t xml:space="preserve">221 Wicken </t>
  </si>
  <si>
    <t xml:space="preserve">240 Gemenge Erbsen/Bohnen </t>
  </si>
  <si>
    <t>421 Rot-/Weiß-/Alexandriner-/Inkarnat-/Erd-/Schweden-/Persischer Klee</t>
  </si>
  <si>
    <t>423 Luzerne, Hopfenklee/Gelbklee, Bastardluzerne/Sandluzerne</t>
  </si>
  <si>
    <t>426 Bockshornklee, Schabzieger Klee</t>
  </si>
  <si>
    <t>427 Hornklee, Hornschotenklee</t>
  </si>
  <si>
    <t>429 Esparsette</t>
  </si>
  <si>
    <t>430 Serradella</t>
  </si>
  <si>
    <t>431 Steinklee</t>
  </si>
  <si>
    <t>432 Kleemischung aus NC 421, 427, 431 (stickstoffbindend)</t>
  </si>
  <si>
    <t>941 Gründüngung im Hauptfruchtanbau (nur mit mind. 25 % Leguminosen      zulässig)</t>
  </si>
  <si>
    <t xml:space="preserve">114 Winter-Dinkel </t>
  </si>
  <si>
    <t>120 Sommer-Dinkel</t>
  </si>
  <si>
    <t>183 Mohren-/Zuckerhirse (ohne Sudangras)</t>
  </si>
  <si>
    <t>602 Kartoffeln (Speise)</t>
  </si>
  <si>
    <t>606 Pflanzkartoffeln</t>
  </si>
  <si>
    <t>603 Zuckerrüben</t>
  </si>
  <si>
    <t>Raufuttergemenge ja=1 nein=0</t>
  </si>
  <si>
    <t>Raufuttergemenge?</t>
  </si>
  <si>
    <t>Anteilsberechnung Leguminosen:</t>
  </si>
  <si>
    <t>Raufuttergemenge</t>
  </si>
  <si>
    <t>Leguminose normal</t>
  </si>
  <si>
    <t>Summe Kartoffeln</t>
  </si>
  <si>
    <t>Summe Mais</t>
  </si>
  <si>
    <t>433 Luzerne-Gras-Gemisch (nur mit mind. 25 % Leguminosen zulässig)</t>
  </si>
  <si>
    <t xml:space="preserve">425 Klee-Luzerne-Gemisch </t>
  </si>
  <si>
    <t>914 Versuchsflächen mit mehreren beihilfefähigen Kulturarten</t>
  </si>
  <si>
    <t>928 Saum- und Bandstrukturen</t>
  </si>
  <si>
    <t>915 Ackerrandstreifen</t>
  </si>
  <si>
    <t>Prüfung SABA / Ackerrand</t>
  </si>
  <si>
    <t>Fläche SABA /Ackerrand</t>
  </si>
  <si>
    <t>Gemüse-, Kartoffel- und Maisanteil jeweils &lt; 30%</t>
  </si>
  <si>
    <t>220 Ackerbohne,Puffbohne,Pferdebohne,Dicke Bohne</t>
  </si>
  <si>
    <t>221 Wicken (Pannonische, Zottelwicke, Saatwicke)</t>
  </si>
  <si>
    <t>230 Lupinen (Süßlupine, weiße Lupine, blaue/schmalblättrige Lupine, gelbe Lupine, anden Lupine)</t>
  </si>
  <si>
    <t>240 Erbsen/Bohnen in Mischung</t>
  </si>
  <si>
    <t>330 Sojabohnen</t>
  </si>
  <si>
    <t>421 Rot-,Weiß-,Alexandriner-,Inkarnat-,Erd-,Schweden- oder Persischer Klee</t>
  </si>
  <si>
    <t>423 Luzerne, Hopfenklee, Gelbklee, Bastardluzerne, Sandluzerne</t>
  </si>
  <si>
    <t>425 Klee-Luzerne-Gemisch</t>
  </si>
  <si>
    <t>432 Kleemischung aus NC 421,427,431</t>
  </si>
  <si>
    <t>635 Gartenbohne (Gartenbohne/Buschbohne/Stangenbohne, Feuerbohne/Prunkbohne)</t>
  </si>
  <si>
    <t>144 Sommermenggetreide</t>
  </si>
  <si>
    <t>422 Kleegras</t>
  </si>
  <si>
    <t>433 Luzerne-Gras Mischung</t>
  </si>
  <si>
    <t>941 Gründüngung im Hauptfruchtanbau</t>
  </si>
  <si>
    <t>114 Winter-Dinkel</t>
  </si>
  <si>
    <t>116 Sommerweichweizen</t>
  </si>
  <si>
    <t>118 Winter-Emmer/-Einkorn</t>
  </si>
  <si>
    <t>119 Sommer-Emmer/-Einkorn</t>
  </si>
  <si>
    <t>121 Winterroggen, Winter-Waldstaudenroggen</t>
  </si>
  <si>
    <t>122 Sommerroggen, Sommer-Waldstaudenroggen</t>
  </si>
  <si>
    <t>190 Getreide einer Gattung/Art, die in der aktuellen Liste nicht aufgeführt ist</t>
  </si>
  <si>
    <t>613 Gemüsekohl (Kopfkohl,Wirsing, Rot-/Weißkohl, Spitz-,Grün-,Blumen-, Rosenkohl,Kohlrabi,Brokkoli)</t>
  </si>
  <si>
    <t>614 Brauner Senf,Sareptasenf</t>
  </si>
  <si>
    <t>616 Garten-Senfrauke, Rucola</t>
  </si>
  <si>
    <t>619 Weißer Senf, Gelber Senf</t>
  </si>
  <si>
    <t>624 Paprika, Chilli, Peperoni</t>
  </si>
  <si>
    <t>627 Gurke (Salatgurke, Einlegegurke)</t>
  </si>
  <si>
    <t>628 Zuckermelone</t>
  </si>
  <si>
    <t>630 Gartenkürbis (Gartenkürbis,Zucchini,Steirischer-,Spaghetti-,Zierkürbis)</t>
  </si>
  <si>
    <t>631 Melone (Wassermelone)</t>
  </si>
  <si>
    <t>633 Lauch (Speise-Zwiebel, Schalotte, Lauch, Knoblauch, Schnittlauch, Winterheckenzwiebel, Bärlauch)</t>
  </si>
  <si>
    <t>636 Feldsalat/Ackersalat/ Rapunzel</t>
  </si>
  <si>
    <t>646 Meerettich</t>
  </si>
  <si>
    <t>648 Fenchel (Gemüsefenchel,Körnerfenchel)</t>
  </si>
  <si>
    <t>601 Stärkekartoffeln</t>
  </si>
  <si>
    <t>602 Kartoffeln</t>
  </si>
  <si>
    <t>604 Topinambur</t>
  </si>
  <si>
    <t>605 Süßkartoffeln</t>
  </si>
  <si>
    <t>Leguminosen (bei Gemengen nur mit 25 % Leguminosenanteil)</t>
  </si>
  <si>
    <t>171 Mais (ohne Silomais NC 411)</t>
  </si>
  <si>
    <t>411 Silomais</t>
  </si>
  <si>
    <t>Sonstige</t>
  </si>
  <si>
    <t>183 Mohren-, Zuckerhirse (ohne Sudangras NC 803)</t>
  </si>
  <si>
    <t>186 Amarant, Fuchsschwanz</t>
  </si>
  <si>
    <t>311 Winterraps</t>
  </si>
  <si>
    <t>312 Sommerraps</t>
  </si>
  <si>
    <t>315 Winterrübsen (Rübsen, Rübsamen, Rübsaat)</t>
  </si>
  <si>
    <t>316 Sommerrübsen  (Rübsen, Rübsamen, Rübsaat)</t>
  </si>
  <si>
    <t>320 Sonnenblumen</t>
  </si>
  <si>
    <t>341 Lein, Flachs</t>
  </si>
  <si>
    <t>390 Ölfrucht einer Gattung/Art, die in der aktuellen Liste nicht aufgeführt ist</t>
  </si>
  <si>
    <t>392 Meerkohl, Krambe</t>
  </si>
  <si>
    <t>393 Leindotter</t>
  </si>
  <si>
    <t>413 Futterrübe/Runkelrübe</t>
  </si>
  <si>
    <t>424 Ackergras</t>
  </si>
  <si>
    <t>510 Goldrute (Solidago)</t>
  </si>
  <si>
    <t>511 Streptocarpus/Drehfrucht</t>
  </si>
  <si>
    <t>513 Braunellen</t>
  </si>
  <si>
    <t>514 Hauswurz (Sempervivum)</t>
  </si>
  <si>
    <t>515 Mühlenbeckia/Drahtsträucher</t>
  </si>
  <si>
    <t>516 Knöterich (Persicaria)</t>
  </si>
  <si>
    <t>517 Garten-Petunie</t>
  </si>
  <si>
    <t>518 Polygonum</t>
  </si>
  <si>
    <t>519 Köcherblümchen (Cuphea)</t>
  </si>
  <si>
    <t>651 Dill/Gurkenkraut</t>
  </si>
  <si>
    <t>652 Kerbel (Kerbel,echter Kerbel,Wiesenkerbel)</t>
  </si>
  <si>
    <t>653 Anis</t>
  </si>
  <si>
    <t>654 Kümmel</t>
  </si>
  <si>
    <t>655 Kreuzkümmel</t>
  </si>
  <si>
    <t>659 Petersilie</t>
  </si>
  <si>
    <t>665 Bohnenkraut</t>
  </si>
  <si>
    <t>666 Ysop/Eisenkraut</t>
  </si>
  <si>
    <t>669 Thymian</t>
  </si>
  <si>
    <t>673 Wermut, Estragon, Beifuß</t>
  </si>
  <si>
    <t>680 Echtes Johanniskraut,Hyperikum</t>
  </si>
  <si>
    <t>683 Geißraute</t>
  </si>
  <si>
    <t>701 Hanf</t>
  </si>
  <si>
    <t>703 Färber-Waid</t>
  </si>
  <si>
    <t>704 Kanariensaat/Echtes Glanzgras</t>
  </si>
  <si>
    <t>705 Virginischer Tabak</t>
  </si>
  <si>
    <t>706 Mohn (Schlafmohn, Backmohn)</t>
  </si>
  <si>
    <t>708 Färberdisteln</t>
  </si>
  <si>
    <t>709 Brennnesseln (Große Brennnessel)</t>
  </si>
  <si>
    <t>721 Goldlack</t>
  </si>
  <si>
    <t>722 Einjähriges Silberblatt</t>
  </si>
  <si>
    <t>723 Garten-/ Sommerlevkoje</t>
  </si>
  <si>
    <t>724 Kugelamarant (Echter Kugelamarant)</t>
  </si>
  <si>
    <t>725 Taglilien (Essbare Taglilie)</t>
  </si>
  <si>
    <t>726 Lilien (Türkenbund)</t>
  </si>
  <si>
    <t>727 Narzissen / Osterglocken</t>
  </si>
  <si>
    <t>728 Bischofskraut</t>
  </si>
  <si>
    <t>729 Hasenohren (rundblättriges Hasenohr)</t>
  </si>
  <si>
    <t>730 Seidenpflanzen (Indianer-Seidenpflanze)</t>
  </si>
  <si>
    <t>731 Hyazinthe (Garten-Hyazinthe)</t>
  </si>
  <si>
    <t>732 Milchstern (Kap-Milchstern)</t>
  </si>
  <si>
    <t>733 Astern (Sommeraster)</t>
  </si>
  <si>
    <t>734 Chrysanthemen (Garten-Chrysantheme, Winteraster)</t>
  </si>
  <si>
    <t>735 Strohblumen</t>
  </si>
  <si>
    <t>736 Edelweiß</t>
  </si>
  <si>
    <t>737 Margeriten</t>
  </si>
  <si>
    <t>738 Rudbeckien (Schwarzäugige Rudbeckie/Sonnenhut, Leuchtender Sonnenhut, Schlitzblättriger Sonnenhut)</t>
  </si>
  <si>
    <t>739 Tagetes,Studentenblume</t>
  </si>
  <si>
    <t>740 Wucherblumen (Mutterkraut)</t>
  </si>
  <si>
    <t>741 Strandflieder (Geflügelter Strandflieder)</t>
  </si>
  <si>
    <t>742 Spreublumen (Einjährige Papierblume)</t>
  </si>
  <si>
    <t>743 Zinnien</t>
  </si>
  <si>
    <t>744 Taubnesseln (Weiße Taubnessel)</t>
  </si>
  <si>
    <t>745 Gladiolen</t>
  </si>
  <si>
    <t>746 Tulpen</t>
  </si>
  <si>
    <t>747 Trauben-Silberkerze</t>
  </si>
  <si>
    <t>748 Rittersporn</t>
  </si>
  <si>
    <t>749 Skabiosen</t>
  </si>
  <si>
    <t>750 Dahlien</t>
  </si>
  <si>
    <t>751 Rosenwurz</t>
  </si>
  <si>
    <t>752 Krokusse (Safran, Garten-Krokus)</t>
  </si>
  <si>
    <t>753 Hibiskus (Chinesischer Roseneibisch)</t>
  </si>
  <si>
    <t>754 Strauch-/Bechermalven (Bechermalve)</t>
  </si>
  <si>
    <t>755 Wolfsmilch (Weißrand-Wolfsmilch)</t>
  </si>
  <si>
    <t>756 Löwenmäulchen (Großes Löwenmaul)</t>
  </si>
  <si>
    <t>757 Montbretien</t>
  </si>
  <si>
    <t>758 Halskräuter (Blaues Halskraut)</t>
  </si>
  <si>
    <t>759 Gipskräuter (Schleierkraut)</t>
  </si>
  <si>
    <t>760 Pampasgräser (Amerikanisches Pampasgras)</t>
  </si>
  <si>
    <t>761 Kosmeen (Gemeines Schmuckkörbchen)</t>
  </si>
  <si>
    <t>762 Nachtkerzen (Diptam)</t>
  </si>
  <si>
    <t>763 Oenothera/Nachtkerzen (Gewöhnliche Nachtkerze)</t>
  </si>
  <si>
    <t>764 Königskerzen (Großblütige Königskerze)</t>
  </si>
  <si>
    <t>765 Kapuzinerkressen</t>
  </si>
  <si>
    <t>766 Pfingstrosen/Päonien (Gemeine Pfingstrose, Strauch-Pfingstrose)</t>
  </si>
  <si>
    <t>767 Schwertlilien (Deutsche Schwertlilie)</t>
  </si>
  <si>
    <t>768 Wiesenknopf (Kleiner Wiesenknopf, Pimpinelle)</t>
  </si>
  <si>
    <t>769 Zieste (Deutscher Ziest,Knollen Ziest)</t>
  </si>
  <si>
    <t>770 Vergissmeinnicht (Wald-Vergissmeinnicht)</t>
  </si>
  <si>
    <t>771 Portulak</t>
  </si>
  <si>
    <t>772 Nelken (Bartnelke, Land-/Edelnelke)</t>
  </si>
  <si>
    <t>773 Gewöhnlicher Leberbalsam (Ageratum)</t>
  </si>
  <si>
    <t>774 Gelber Leberbalsam (Lonas)</t>
  </si>
  <si>
    <t>775 Kornblumen</t>
  </si>
  <si>
    <t>776 Veilchen (Horn-Veilchen, Garten-Stiefmütterchen, Wildes Stiefmütterchen)</t>
  </si>
  <si>
    <t>777 Phacelie (als Hauptkultur z.B. Saatgutvermehrung)</t>
  </si>
  <si>
    <t>778 Alpendistel</t>
  </si>
  <si>
    <t>779 Amacrinum</t>
  </si>
  <si>
    <t>780 Begonien</t>
  </si>
  <si>
    <t>781 Calla/Drachenwurz</t>
  </si>
  <si>
    <t>782 Glockenblumen (Campanula)</t>
  </si>
  <si>
    <t>783 Schildblume (Chelone)</t>
  </si>
  <si>
    <t>784 Christ-, Schnee-, Weihnachtsrose, Korischer Nieswurz</t>
  </si>
  <si>
    <t>785 Eukalyptus</t>
  </si>
  <si>
    <t>786 Fingerhut</t>
  </si>
  <si>
    <t>787 Fuchsien</t>
  </si>
  <si>
    <t>788 Geranien</t>
  </si>
  <si>
    <t>789 Veronica/Hebe/Ehrenpreis</t>
  </si>
  <si>
    <t>790 Anemonen (Herbstanemone,Japanische Anemone)</t>
  </si>
  <si>
    <t>791 Knollenbegonien</t>
  </si>
  <si>
    <t>792 Kornrade</t>
  </si>
  <si>
    <t>793 Leimkraut/Taubenkropf-Leimkraut</t>
  </si>
  <si>
    <t>794 Orchideen</t>
  </si>
  <si>
    <t>795 Pelargonien</t>
  </si>
  <si>
    <t>796 Fetthenne,Mauerpfeffer (Sedum)</t>
  </si>
  <si>
    <t>797 Rhizinus</t>
  </si>
  <si>
    <t>798 Ramtillkraut</t>
  </si>
  <si>
    <t>799 Husarenknopf (Sanvitalia)</t>
  </si>
  <si>
    <t>801 Energiepflanze einer Gattung/Art, die in der aktuellen Liste nicht aufgeführt ist</t>
  </si>
  <si>
    <t>802 Silphium (Durchwachsene Silphie,Becherpflanze)</t>
  </si>
  <si>
    <t>803 Sudangras</t>
  </si>
  <si>
    <t>804 Virginiamalve</t>
  </si>
  <si>
    <t>805 Staudenknöterich,Igniscum</t>
  </si>
  <si>
    <t>852 Chinaschilf/Miscanthus</t>
  </si>
  <si>
    <t>853 Riesenweizengras/Szarvasi-Gras/Hirschgras</t>
  </si>
  <si>
    <t>854 Rohrglanzgras</t>
  </si>
  <si>
    <t>862 Heidekraut</t>
  </si>
  <si>
    <t>863 Rosen (Baumschulen), Schnittrosen</t>
  </si>
  <si>
    <t>864 Rhododendron</t>
  </si>
  <si>
    <t>865 Trüffel (in Symbiose mit bestimmten Sträuchern/Bäumen, z.B.Haselnuss)</t>
  </si>
  <si>
    <t>910 Wildäsungsfläche</t>
  </si>
  <si>
    <t>911 (Beta-)Rübensamenvermehrung</t>
  </si>
  <si>
    <t>912 Grassamenvermehrung</t>
  </si>
  <si>
    <t xml:space="preserve">sonstige Kulturen </t>
  </si>
  <si>
    <t>Summe Kulturarten kleiner 10%</t>
  </si>
  <si>
    <t>Leguminosen (Vorgaben gemäß 2.2 des Grundsatzes beachten!)</t>
  </si>
  <si>
    <t>Summe kleine und Große KTA</t>
  </si>
  <si>
    <t>KTA &lt; 10%</t>
  </si>
  <si>
    <t>KTA &gt;= 10% und  &lt;= 30%</t>
  </si>
  <si>
    <t>KTA &gt; 30%</t>
  </si>
  <si>
    <t>% Anteil kleine KTA:</t>
  </si>
  <si>
    <t>Prüfung "klein" &amp; zu "groß" KTA</t>
  </si>
  <si>
    <t>222 Linsen</t>
  </si>
  <si>
    <t>250 Gemenge Leguminosen/Getreide (Leguminose überwiegt)</t>
  </si>
  <si>
    <t>434 Gras-Leguminosen Gemisch (Leguminosen überwiegen)</t>
  </si>
  <si>
    <t>KTG</t>
  </si>
  <si>
    <t>Name</t>
  </si>
  <si>
    <t>Meldejahr</t>
  </si>
  <si>
    <t>ÖR2 - Leguminosen</t>
  </si>
  <si>
    <t>ÖR2L</t>
  </si>
  <si>
    <t>Zugeordnete Kulturarten</t>
  </si>
  <si>
    <t>KTA ID</t>
  </si>
  <si>
    <t>Kulturart Text</t>
  </si>
  <si>
    <t>Gültig von</t>
  </si>
  <si>
    <t>Gültig bis</t>
  </si>
  <si>
    <t>Erbsen (Markerbse, Schalerbse, Zuckererbse, Futtererbse, Peluschke)</t>
  </si>
  <si>
    <t>Gemüseerbse</t>
  </si>
  <si>
    <t>Platterbse</t>
  </si>
  <si>
    <t>Ackerbohne,Puffbohne,Pferdebohne,Dicke Bohne</t>
  </si>
  <si>
    <t>Wicken (Pannonische, Zottelwicke, Saatwicke)</t>
  </si>
  <si>
    <t>Linsen</t>
  </si>
  <si>
    <t>Lupinen (Süßlupine, weiße Lupine, blaue/schmalblättrige Lupine, gelbe Lupine, anden Lupine)</t>
  </si>
  <si>
    <t>Erbsen/Bohnen in Mischung</t>
  </si>
  <si>
    <t>Gemenge Leguminosen/Getreide (Leguminose überwiegt)</t>
  </si>
  <si>
    <t>Sojabohnen</t>
  </si>
  <si>
    <t>Rot-,Weiß-,Alexandriner-,Inkarnat-,Erd-,Schweden- oder Persischer Klee</t>
  </si>
  <si>
    <t>Luzerne, Hopfenklee, Gelbklee, Bastardluzerne, Sandluzerne</t>
  </si>
  <si>
    <t>Klee-Luzerne-Gemisch</t>
  </si>
  <si>
    <t>Bockshornklee, Schabzieger Klee</t>
  </si>
  <si>
    <t>Hornklee, Hornschotenklee</t>
  </si>
  <si>
    <t>Esparsette</t>
  </si>
  <si>
    <t>Serradella</t>
  </si>
  <si>
    <t>Steinklee</t>
  </si>
  <si>
    <t>Kleemischung aus NC 421,427,431</t>
  </si>
  <si>
    <t>Gras-Leguminosen Gemisch (Leguminosen überwiegen)</t>
  </si>
  <si>
    <t>Gartenbohne (Gartenbohne/Buschbohne/Stangenbohne, Feuerbohne/Prunkbohne)</t>
  </si>
  <si>
    <t>Kichererbsen</t>
  </si>
  <si>
    <t>Geißraute</t>
  </si>
  <si>
    <t>ÖR2 - Getreide</t>
  </si>
  <si>
    <t>ÖR2G</t>
  </si>
  <si>
    <t>Winterdurum (Hartweizen)</t>
  </si>
  <si>
    <t>Sommerdurum (Hartweizen)</t>
  </si>
  <si>
    <t>Winter-Dinkel</t>
  </si>
  <si>
    <t>Winterweichweizen</t>
  </si>
  <si>
    <t>Sommerweichweizen</t>
  </si>
  <si>
    <t>Winter-Emmer/-Einkorn</t>
  </si>
  <si>
    <t>Sommer-Emmer/-Einkorn</t>
  </si>
  <si>
    <t>Sommer-Dinkel</t>
  </si>
  <si>
    <t>Winterroggen, Winter-Waldstaudenroggen</t>
  </si>
  <si>
    <t>Sommerroggen, Sommer-Waldstaudenroggen</t>
  </si>
  <si>
    <t>Wintermenggetreide</t>
  </si>
  <si>
    <t>Wintermenggetreide ohne Weizen</t>
  </si>
  <si>
    <t>Wintergerste</t>
  </si>
  <si>
    <t>Sommergerste</t>
  </si>
  <si>
    <t>Winterhafer</t>
  </si>
  <si>
    <t>Sommerhafer</t>
  </si>
  <si>
    <t>Sommermenggetreide</t>
  </si>
  <si>
    <t>Sommermenggetreide ohne Weizen</t>
  </si>
  <si>
    <t>Gemenge Getreide/Leguminosen (Getreide überwiegt)</t>
  </si>
  <si>
    <t>Wintertriticale</t>
  </si>
  <si>
    <t>Sommertriticale</t>
  </si>
  <si>
    <t>Reis im Trockenanbau</t>
  </si>
  <si>
    <t>Kanariensaat/Echtes Glanzgras</t>
  </si>
  <si>
    <t>Pampasgräser (Amerikanisches Pampasgras)</t>
  </si>
  <si>
    <t>Sudangras</t>
  </si>
  <si>
    <t>Gattung: Begonia (Begonien)</t>
  </si>
  <si>
    <t>1.42.1</t>
  </si>
  <si>
    <t>Begonien</t>
  </si>
  <si>
    <t>Knollenbegonien</t>
  </si>
  <si>
    <t>Art: Gartenrettich (Raphanus sativus)</t>
  </si>
  <si>
    <t>2.1.12.1</t>
  </si>
  <si>
    <t>Ölrettich</t>
  </si>
  <si>
    <t>Gartenrettiche (Weiße/rote Rettiche, schwarzer Winterrettich, Ölrettich, Radieschen)</t>
  </si>
  <si>
    <t>Gattung: Helianthus (Sonnenblumen)</t>
  </si>
  <si>
    <t>1.6.13</t>
  </si>
  <si>
    <t>Sonnenblumen</t>
  </si>
  <si>
    <t>Topinambur</t>
  </si>
  <si>
    <t>Gattung: Pisum (Erbse)</t>
  </si>
  <si>
    <t>1.14.7</t>
  </si>
  <si>
    <t>Gattung: Beta (Rüben)</t>
  </si>
  <si>
    <t>1.1.3.</t>
  </si>
  <si>
    <t>Futterrübe/Runkelrübe</t>
  </si>
  <si>
    <t>Zuckerrüben</t>
  </si>
  <si>
    <t>Mangold, Rote Beete/Rote Rübe</t>
  </si>
  <si>
    <t>(Beta-)Rübensamenvermehrung</t>
  </si>
  <si>
    <t>Art: Solanum tuberosum (Kartoffel)</t>
  </si>
  <si>
    <t>2.2.2.1</t>
  </si>
  <si>
    <t>Stärkekartoffeln</t>
  </si>
  <si>
    <t>Pflanzkartoffeln</t>
  </si>
  <si>
    <t>Gattung: Sorghum (Sorghumhirsen)</t>
  </si>
  <si>
    <t>1.28.8</t>
  </si>
  <si>
    <t>Mohren-, Zuckerhirse (ohne Sudangras NC 803)</t>
  </si>
  <si>
    <t>Gattung: Vicia (Wicken)</t>
  </si>
  <si>
    <t>1.14.8</t>
  </si>
  <si>
    <t>Gattung: Zea (Mais)</t>
  </si>
  <si>
    <t>1.28.7</t>
  </si>
  <si>
    <t>Mais (ohne Silomais NC 411)</t>
  </si>
  <si>
    <t>Mais mit Leguminosen</t>
  </si>
  <si>
    <t>Silomais</t>
  </si>
  <si>
    <t>317 Ölrettich</t>
  </si>
  <si>
    <t>410 Mais mit Leguminosen</t>
  </si>
  <si>
    <t>mindest. 5 Kulturen vorhanden?</t>
  </si>
  <si>
    <t>Getreideanteil max 66% eingehalten?</t>
  </si>
  <si>
    <t>keine Kultur größer 30% und kleiner 10%</t>
  </si>
  <si>
    <t>sonstige Gattungen jeweils max 30%</t>
  </si>
  <si>
    <t>Gattung Begonia/Begonien</t>
  </si>
  <si>
    <t>Gattung Gartenrettich/Raphanus sativus</t>
  </si>
  <si>
    <t>Gattung Helianthus/Sonnenblumen</t>
  </si>
  <si>
    <t>Gattung Pisum/Erbse</t>
  </si>
  <si>
    <t>Gattung Rüben</t>
  </si>
  <si>
    <t>Gattung Sorghum/Sorghumhirsen</t>
  </si>
  <si>
    <t>Gattung Vicia/Wicken</t>
  </si>
  <si>
    <t>Gattung Zea/Mais</t>
  </si>
  <si>
    <t>Kultur doppelt ausgewählt?</t>
  </si>
  <si>
    <t>112 Winterdurum (Hartweizen)</t>
  </si>
  <si>
    <t>113 Sommerdurum (Hartweizen)</t>
  </si>
  <si>
    <t>126 Wintermenggetreide ohne Weizen</t>
  </si>
  <si>
    <t>145 Sommermenggetreide ohne Weizen</t>
  </si>
  <si>
    <t>150 Gemenge Getreide/Leguminosen (Getreide überwiegt)</t>
  </si>
  <si>
    <t>188 Reis im Trockenanbau</t>
  </si>
  <si>
    <t>VK</t>
  </si>
  <si>
    <t>Wiesen Umwandlung AUKM (Ackerstatus)</t>
  </si>
  <si>
    <t>Mähweiden Umwandlung AUKM (Ackerstatus)</t>
  </si>
  <si>
    <t>Weiden Umwandlung AUKM (Ackerstatus)</t>
  </si>
  <si>
    <t>Hutung Umwandlung AUKM (Ackerstatus)</t>
  </si>
  <si>
    <t>Streuobstwiese Umwandlung AUKM (Ackerstatus)</t>
  </si>
  <si>
    <t>Rispenhirse</t>
  </si>
  <si>
    <t>Buchweizen</t>
  </si>
  <si>
    <t>Kolbenhirse</t>
  </si>
  <si>
    <t>Amarant, Fuchsschwanz</t>
  </si>
  <si>
    <t>Quinoa</t>
  </si>
  <si>
    <t>Getreide einer Gattung/Art, die in der aktuellen Liste nicht aufgeführt ist</t>
  </si>
  <si>
    <t>Gemenge Leguminosen / Getreide (Leguminose überwiegt)</t>
  </si>
  <si>
    <t>Hülsenfrucht einer Gattung/Art, die in der aktuellen Liste nicht aufgeführt ist</t>
  </si>
  <si>
    <t>Winterraps</t>
  </si>
  <si>
    <t>Sommerraps</t>
  </si>
  <si>
    <t>Winterrübsen (Rübsen, Rübsamen, Rübsaat)</t>
  </si>
  <si>
    <t>Sommerrübsen  (Rübsen, Rübsamen, Rübsaat)</t>
  </si>
  <si>
    <t>Lein, Flachs</t>
  </si>
  <si>
    <t>Ölfrucht einer Gattung/Art, die in der aktuellen Liste nicht aufgeführt ist</t>
  </si>
  <si>
    <t>Meerkohl, Krambe</t>
  </si>
  <si>
    <t>Leindotter</t>
  </si>
  <si>
    <t>Kleegras</t>
  </si>
  <si>
    <t>Ackergras</t>
  </si>
  <si>
    <t>Luzerne-Gras Mischung</t>
  </si>
  <si>
    <t>Wiesen (Grünlandneueinsaat 1. bis inkl. 5. Jahr)</t>
  </si>
  <si>
    <t>Mähweiden (Grünlandneueinsaat 1. bis inkl. 5. Jahr)</t>
  </si>
  <si>
    <t>Weiden (Grünlandneueinsaat 1 bis inkl. 5. Jahr)</t>
  </si>
  <si>
    <t>Goldrute (Solidago)</t>
  </si>
  <si>
    <t>Streptocarpus/Drehfrucht</t>
  </si>
  <si>
    <t>Iberischer Drachenkopf</t>
  </si>
  <si>
    <t>Braunellen</t>
  </si>
  <si>
    <t>Hauswurz (Sempervivum)</t>
  </si>
  <si>
    <t>Mühlenbeckia/Drahtsträucher</t>
  </si>
  <si>
    <t>Knöterich (Persicaria)</t>
  </si>
  <si>
    <t>Garten-Petunie</t>
  </si>
  <si>
    <t>Polygonum</t>
  </si>
  <si>
    <t>Köcherblümchen (Cuphea)</t>
  </si>
  <si>
    <t>Süßkartoffeln</t>
  </si>
  <si>
    <t>Schwarzer Senf</t>
  </si>
  <si>
    <t>Gemüsekohl (Kopfkohl,Wirsing, Rot-/Weißkohl, Spitz-,Grün-,Blumen-, Rosenkohl,Kohlrabi,Brokkoli)</t>
  </si>
  <si>
    <t>Brauner Senf,Sareptasenf</t>
  </si>
  <si>
    <t>Echte Brunnenkresse</t>
  </si>
  <si>
    <t>Garten-Senfrauke, Rucola</t>
  </si>
  <si>
    <t>Gartenkresse</t>
  </si>
  <si>
    <t>Weißer Senf, Gelber Senf</t>
  </si>
  <si>
    <t>Steckrübe, Kohlrübe</t>
  </si>
  <si>
    <t>Tomaten</t>
  </si>
  <si>
    <t>Auberginen</t>
  </si>
  <si>
    <t>Paprika, Chilli, Peperoni</t>
  </si>
  <si>
    <t>Schwarze Tollkirsche</t>
  </si>
  <si>
    <t>Gurke (Salatgurke, Einlegegurke)</t>
  </si>
  <si>
    <t>Zuckermelone</t>
  </si>
  <si>
    <t>Riesenkürbis (Risenkürbis, Hokkaidokürbis)</t>
  </si>
  <si>
    <t>Gartenkürbis (Gartenkürbis,Zucchini,Steirischer-,Spaghetti-,Zierkürbis)</t>
  </si>
  <si>
    <t>Melone (Wassermelone)</t>
  </si>
  <si>
    <t>Lauch (Speise-Zwiebel, Schalotte, Lauch, Knoblauch, Schnittlauch, Winterheckenzwiebel, Bärlauch)</t>
  </si>
  <si>
    <t>Möhre (Möhre/Karotte, Futtermöhre)</t>
  </si>
  <si>
    <t>Feldsalat/Ackersalat/ Rapunzel</t>
  </si>
  <si>
    <t>Lattich (Garten-Salat/Lattich, Lollo Rosso, Romana-Salat/Römischer Salat)</t>
  </si>
  <si>
    <t>Spinat</t>
  </si>
  <si>
    <t>Melde (Garten-Melde)</t>
  </si>
  <si>
    <t>Sellerie (Knollen-Sellerie, Bleich-Sellerie, Stangen-Sellerie)</t>
  </si>
  <si>
    <t>Ampfer (Wiesen-Sauerampfer)</t>
  </si>
  <si>
    <t>Pastinaken</t>
  </si>
  <si>
    <t>Zichorien/Wegwarten (Chicoree, Radiccio, krausblättrige Endivie, ganzblättrige Endivie, Zichorie)</t>
  </si>
  <si>
    <t>Meerettich</t>
  </si>
  <si>
    <t>Schwarzwurzeln</t>
  </si>
  <si>
    <t>Fenchel (Gemüsefenchel,Körnerfenchel)</t>
  </si>
  <si>
    <t>Gemüserübsen  (z.B. Stoppel-,Weiße-, Bayerische-, Herbst- und Mairübe, Chinakohl, Pak-Choi)</t>
  </si>
  <si>
    <t>Dill/Gurkenkraut</t>
  </si>
  <si>
    <t>Kerbel (Kerbel,echter Kerbel,Wiesenkerbel)</t>
  </si>
  <si>
    <t>Anis</t>
  </si>
  <si>
    <t>Kümmel</t>
  </si>
  <si>
    <t>Kreuzkümmel</t>
  </si>
  <si>
    <t>Schwarzkümmel (Echter Schwarzkümmel, Jungfer im Grünen)</t>
  </si>
  <si>
    <t>Koriander</t>
  </si>
  <si>
    <t>Liebstöckel/Maggikraut</t>
  </si>
  <si>
    <t>Petersilie</t>
  </si>
  <si>
    <t>Basilikum</t>
  </si>
  <si>
    <t>Rosmarin</t>
  </si>
  <si>
    <t>Salbei (Küchen-/Heilsalbei, Buntschopf-Salbei)</t>
  </si>
  <si>
    <t>Borretsch</t>
  </si>
  <si>
    <t>Oregano (Echter Majoran, Oregano/Dost/Wilder Majoran)</t>
  </si>
  <si>
    <t>Bohnenkraut</t>
  </si>
  <si>
    <t>Ysop/Eisenkraut</t>
  </si>
  <si>
    <t>Verbenen (Echtes Eisenkraut)</t>
  </si>
  <si>
    <t>Lavendel (Echter Lavendel, Speik-Lavendel, Hybrid-Lavendel)</t>
  </si>
  <si>
    <t>Thymian</t>
  </si>
  <si>
    <t>Melissen (Zitronenmelisse)</t>
  </si>
  <si>
    <t>Enziane</t>
  </si>
  <si>
    <t>Minzen (Pfefferminze, Grüne Minze)</t>
  </si>
  <si>
    <t>Wermut, Estragon, Beifuß</t>
  </si>
  <si>
    <t>Ringelblumen (Garten-Ringelblume)</t>
  </si>
  <si>
    <t>Sonnenhut (Schmalblättriger Sonnenhut, Purpur-Sonnenhut)</t>
  </si>
  <si>
    <t>Wegeriche (Spitzwegerich)</t>
  </si>
  <si>
    <t>Kamillen (Echte Kamille)</t>
  </si>
  <si>
    <t>Schafgarben (Gelbe Schafgarbe)</t>
  </si>
  <si>
    <t>Baldriane (Echter Baldrian)</t>
  </si>
  <si>
    <t>Echtes Johanniskraut,Hyperikum</t>
  </si>
  <si>
    <t>Frauenmantel</t>
  </si>
  <si>
    <t>Mariendisteln</t>
  </si>
  <si>
    <t>Löwenzahn</t>
  </si>
  <si>
    <t>Engelwurzen (Arznei-Engelwurz, Echter Engelwurz)</t>
  </si>
  <si>
    <t>Malven (Wilde Malve)</t>
  </si>
  <si>
    <t>Echte Arnika</t>
  </si>
  <si>
    <t>Hanf</t>
  </si>
  <si>
    <t>Rollrasen</t>
  </si>
  <si>
    <t>Färber-Waid</t>
  </si>
  <si>
    <t>Virginischer Tabak</t>
  </si>
  <si>
    <t>Mohn (Schlafmohn, Backmohn)</t>
  </si>
  <si>
    <t>Erdbeeren</t>
  </si>
  <si>
    <t>Färberdisteln</t>
  </si>
  <si>
    <t>Brennnesseln (Große Brennnessel)</t>
  </si>
  <si>
    <t>Färberkrapp (Rubia tinctorum)</t>
  </si>
  <si>
    <t>Goldlack</t>
  </si>
  <si>
    <t>Einjähriges Silberblatt</t>
  </si>
  <si>
    <t>Garten-/ Sommerlevkoje</t>
  </si>
  <si>
    <t>Kugelamarant (Echter Kugelamarant)</t>
  </si>
  <si>
    <t>Taglilien (Essbare Taglilie)</t>
  </si>
  <si>
    <t>Lilien (Türkenbund)</t>
  </si>
  <si>
    <t>Narzissen / Osterglocken</t>
  </si>
  <si>
    <t>Bischofskraut</t>
  </si>
  <si>
    <t>Hasenohren (rundblättriges Hasenohr)</t>
  </si>
  <si>
    <t>Seidenpflanzen (Indianer-Seidenpflanze)</t>
  </si>
  <si>
    <t>Hyazinthe (Garten-Hyazinthe)</t>
  </si>
  <si>
    <t>Milchstern (Kap-Milchstern)</t>
  </si>
  <si>
    <t>Astern (Sommeraster)</t>
  </si>
  <si>
    <t>Chrysanthemen (Garten-Chrysantheme, Winteraster)</t>
  </si>
  <si>
    <t>Strohblumen</t>
  </si>
  <si>
    <t>Edelweiß</t>
  </si>
  <si>
    <t>Margeriten</t>
  </si>
  <si>
    <t>Rudbeckien (Schwarzäugige Rudbeckie/Sonnenhut, Leuchtender Sonnenhut, Schlitzblättriger Sonnenhut)</t>
  </si>
  <si>
    <t>Tagetes,Studentenblume</t>
  </si>
  <si>
    <t>Wucherblumen (Mutterkraut)</t>
  </si>
  <si>
    <t>Strandflieder (Geflügelter Strandflieder)</t>
  </si>
  <si>
    <t>Spreublumen (Einjährige Papierblume)</t>
  </si>
  <si>
    <t>Zinnien</t>
  </si>
  <si>
    <t>Taubnesseln (Weiße Taubnessel)</t>
  </si>
  <si>
    <t>Gladiolen</t>
  </si>
  <si>
    <t>Tulpen</t>
  </si>
  <si>
    <t>Trauben-Silberkerze</t>
  </si>
  <si>
    <t>Rittersporn</t>
  </si>
  <si>
    <t>Skabiosen</t>
  </si>
  <si>
    <t>Dahlien</t>
  </si>
  <si>
    <t>Rosenwurz</t>
  </si>
  <si>
    <t>Krokusse (Safran, Garten-Krokus)</t>
  </si>
  <si>
    <t>Hibiskus (Chinesischer Roseneibisch)</t>
  </si>
  <si>
    <t>Strauch-/Bechermalven (Bechermalve)</t>
  </si>
  <si>
    <t>Wolfsmilch (Weißrand-Wolfsmilch)</t>
  </si>
  <si>
    <t>Löwenmäulchen (Großes Löwenmaul)</t>
  </si>
  <si>
    <t>Montbretien</t>
  </si>
  <si>
    <t>Halskräuter (Blaues Halskraut)</t>
  </si>
  <si>
    <t>Gipskräuter (Schleierkraut)</t>
  </si>
  <si>
    <t>Kosmeen (Gemeines Schmuckkörbchen)</t>
  </si>
  <si>
    <t>Nachtkerzen (Diptam)</t>
  </si>
  <si>
    <t>Oenothera/Nachtkerzen (Gewöhnliche Nachtkerze)</t>
  </si>
  <si>
    <t>Königskerzen (Großblütige Königskerze)</t>
  </si>
  <si>
    <t>Kapuzinerkressen</t>
  </si>
  <si>
    <t>Schwertlilien (Deutsche Schwertlilie)</t>
  </si>
  <si>
    <t>Wiesenknopf (Kleiner Wiesenknopf, Pimpinelle)</t>
  </si>
  <si>
    <t>Zieste (Deutscher Ziest,Knollen Ziest)</t>
  </si>
  <si>
    <t>Vergissmeinnicht (Wald-Vergissmeinnicht)</t>
  </si>
  <si>
    <t>Portulak</t>
  </si>
  <si>
    <t>Nelken (Bartnelke, Land-/Edelnelke)</t>
  </si>
  <si>
    <t>Gewöhnlicher Leberbalsam (Ageratum)</t>
  </si>
  <si>
    <t>Gelber Leberbalsam (Lonas)</t>
  </si>
  <si>
    <t>Kornblumen</t>
  </si>
  <si>
    <t>Veilchen (Horn-Veilchen, Garten-Stiefmütterchen, Wildes Stiefmütterchen)</t>
  </si>
  <si>
    <t>Phacelie (als Hauptkultur z.B. Saatgutvermehrung)</t>
  </si>
  <si>
    <t>Alpendistel</t>
  </si>
  <si>
    <t>Amacrinum</t>
  </si>
  <si>
    <t>Calla/Drachenwurz</t>
  </si>
  <si>
    <t>Glockenblumen (Campanula)</t>
  </si>
  <si>
    <t>Schildblume (Chelone)</t>
  </si>
  <si>
    <t>Christ-, Schnee-, Weihnachtsrose, Korischer Nieswurz</t>
  </si>
  <si>
    <t>Eukalyptus</t>
  </si>
  <si>
    <t>Fingerhut</t>
  </si>
  <si>
    <t>Fuchsien</t>
  </si>
  <si>
    <t>Geranien</t>
  </si>
  <si>
    <t>Veronica/Hebe/Ehrenpreis</t>
  </si>
  <si>
    <t>Anemonen (Herbstanemone,Japanische Anemone)</t>
  </si>
  <si>
    <t>Kornrade</t>
  </si>
  <si>
    <t>Leimkraut/Taubenkropf-Leimkraut</t>
  </si>
  <si>
    <t>Orchideen</t>
  </si>
  <si>
    <t>Pelargonien</t>
  </si>
  <si>
    <t>Fetthenne,Mauerpfeffer (Sedum)</t>
  </si>
  <si>
    <t>Rhizinus</t>
  </si>
  <si>
    <t>Ramtillkraut</t>
  </si>
  <si>
    <t>Husarenknopf (Sanvitalia)</t>
  </si>
  <si>
    <t>Energiepflanze einer Gattung/Art, die in der aktuellen Liste nicht aufgeführt ist</t>
  </si>
  <si>
    <t>Pflanzenmischungen mit Hanf</t>
  </si>
  <si>
    <t>Wildpflanzenmischung zur Energieerzeugung</t>
  </si>
  <si>
    <t>Wildäsungsfläche</t>
  </si>
  <si>
    <t>Grassamenvermehrung</t>
  </si>
  <si>
    <t>Wildsamenvermehrung</t>
  </si>
  <si>
    <t>Versuchsflächen mit mehreren beihilfefähigen Kulturarten</t>
  </si>
  <si>
    <t>Mischkulturen</t>
  </si>
  <si>
    <t>Gründüngung im Hauptfruchtanbau</t>
  </si>
  <si>
    <t>Ackerkultur einer Gattung/Art, die in der aktuellen Liste nicht aufgeführt ist</t>
  </si>
  <si>
    <t>Gesamtackerfläche Vielfältige Kulturen AUKM neu/ÖR ohne Getreide&amp;Leguminosen</t>
  </si>
  <si>
    <t>Ökoregel 2: Anbau vielfältiger Kulturen</t>
  </si>
  <si>
    <t>EULLa VK Altverträge bis 2024</t>
  </si>
  <si>
    <t>917 Mischkulturen</t>
  </si>
  <si>
    <t>612 Schwarzer Senf</t>
  </si>
  <si>
    <t>649 Gemüserübsen  (z.B. Stoppel-,Weiße-, Bayerische-, Herbst- und Mairübe, Chinakohl, Pak-Choi)</t>
  </si>
  <si>
    <t>181 Rispenhirse</t>
  </si>
  <si>
    <t>184 Kolbenhirse</t>
  </si>
  <si>
    <t>512 Iberischer Drachenkopf</t>
  </si>
  <si>
    <t>520 Silberbrandschopf</t>
  </si>
  <si>
    <t>687 Echte Arnika</t>
  </si>
  <si>
    <t>710 Färberkrapp (Rubia tinctorum)</t>
  </si>
  <si>
    <t>806 Rutenhirse/Switchgras</t>
  </si>
  <si>
    <t>871 Wildpflanzenmischung zur Energieerzeugung</t>
  </si>
  <si>
    <t>913 Wildsamenvermehrung</t>
  </si>
  <si>
    <t>erstellt von: Agrarumwelt, DLR Rheinhessen-Nahe-Hunsrück, Bad Kreuznach, April 2023</t>
  </si>
  <si>
    <t>GAP-SP VK Neuverträge ab 2023</t>
  </si>
  <si>
    <r>
      <t>- Im Tabellenblatt "</t>
    </r>
    <r>
      <rPr>
        <b/>
        <i/>
        <sz val="14"/>
        <color theme="1"/>
        <rFont val="Arial"/>
        <family val="2"/>
      </rPr>
      <t>Berechnung GAP-SP Neuverträge</t>
    </r>
    <r>
      <rPr>
        <sz val="14"/>
        <color theme="1"/>
        <rFont val="Arial"/>
        <family val="2"/>
      </rPr>
      <t xml:space="preserve">" kann die Berechnung für die Teilnahme an </t>
    </r>
    <r>
      <rPr>
        <b/>
        <i/>
        <sz val="14"/>
        <color theme="1"/>
        <rFont val="Arial"/>
        <family val="2"/>
      </rPr>
      <t>GAP-Strategieplan - Vielfältige Kulturen im Ackerbau</t>
    </r>
    <r>
      <rPr>
        <sz val="14"/>
        <color theme="1"/>
        <rFont val="Arial"/>
        <family val="2"/>
      </rPr>
      <t xml:space="preserve"> durchgeführt werden.</t>
    </r>
  </si>
  <si>
    <r>
      <t>- Im Tabellenblatt "</t>
    </r>
    <r>
      <rPr>
        <b/>
        <i/>
        <sz val="14"/>
        <color theme="1"/>
        <rFont val="Arial"/>
        <family val="2"/>
      </rPr>
      <t>Berechnung ÖR2</t>
    </r>
    <r>
      <rPr>
        <sz val="14"/>
        <color theme="1"/>
        <rFont val="Arial"/>
        <family val="2"/>
      </rPr>
      <t xml:space="preserve">" kann die Berechnung für die Teilnahme an der </t>
    </r>
    <r>
      <rPr>
        <b/>
        <i/>
        <sz val="14"/>
        <color theme="1"/>
        <rFont val="Arial"/>
        <family val="2"/>
      </rPr>
      <t>Ökoregel 2 - Anbau vielfältiger Kulturen</t>
    </r>
    <r>
      <rPr>
        <sz val="14"/>
        <color theme="1"/>
        <rFont val="Arial"/>
        <family val="2"/>
      </rPr>
      <t xml:space="preserve"> durchgeführt werden.</t>
    </r>
  </si>
  <si>
    <r>
      <t>- Im Tabellenblatt "</t>
    </r>
    <r>
      <rPr>
        <b/>
        <i/>
        <sz val="14"/>
        <color theme="1"/>
        <rFont val="Arial"/>
        <family val="2"/>
      </rPr>
      <t>Berechnung EULLa Altverträge</t>
    </r>
    <r>
      <rPr>
        <sz val="14"/>
        <color theme="1"/>
        <rFont val="Arial"/>
        <family val="2"/>
      </rPr>
      <t xml:space="preserve">" kann die Berechnung für laufende </t>
    </r>
    <r>
      <rPr>
        <b/>
        <i/>
        <sz val="14"/>
        <color theme="1"/>
        <rFont val="Arial"/>
        <family val="2"/>
      </rPr>
      <t>Altverträge der EULLa Förderperiode 2015-2024</t>
    </r>
    <r>
      <rPr>
        <sz val="14"/>
        <color theme="1"/>
        <rFont val="Arial"/>
        <family val="2"/>
      </rPr>
      <t xml:space="preserve"> durchgeführt werden.</t>
    </r>
  </si>
  <si>
    <t>www.agrarumwelt.rlp.de</t>
  </si>
  <si>
    <t>agrarumwelt@dlr.rlp.de</t>
  </si>
  <si>
    <t>Körnerleguminosenanteil min. 10% ?</t>
  </si>
  <si>
    <t>Gras oder andere Grünfutterpflanzen als ADV Systematik</t>
  </si>
  <si>
    <t>5.</t>
  </si>
  <si>
    <t>Gattung Gras oder andere Grünfutterpflanzen</t>
  </si>
  <si>
    <t>Brachen (zählen nicht zur Bemessungsgrundlage)</t>
  </si>
  <si>
    <t>etablierte Brache</t>
  </si>
  <si>
    <t>GLÖZ8 Brache (Selbstbegrünung)</t>
  </si>
  <si>
    <t>GLÖZ8 Brache (aktive Begrünung)</t>
  </si>
  <si>
    <t>ÖR 1a Brache (Selbst-/Begrünung)</t>
  </si>
  <si>
    <t>ÖR 1b Blühstreifen auf AL</t>
  </si>
  <si>
    <t>ÖR 1b Blühfläche auf AL</t>
  </si>
  <si>
    <t>Gewässerrandstreifen</t>
  </si>
  <si>
    <t>Ackerbrache mit jährlicher Einsaat von Blühmischungen</t>
  </si>
  <si>
    <t>Ackerland aus der Erzeugung genommen</t>
  </si>
  <si>
    <t>Ackerbrache mit mehrjährigen Blühmischungen</t>
  </si>
  <si>
    <t>unbestockte Rebfläche</t>
  </si>
  <si>
    <t>Weinbergsbrache (AUKM)</t>
  </si>
  <si>
    <t>Hopfen vorübergehend stillgelegt (Gerüst steht noch)</t>
  </si>
  <si>
    <t>Ackerrandstreifen</t>
  </si>
  <si>
    <t>Saum- und Bandstrukturen</t>
  </si>
  <si>
    <t>Brachen (keine Bemessungsgrundlage)</t>
  </si>
  <si>
    <t>Summe Ackerfläche inkl. Brache</t>
  </si>
  <si>
    <t>Summe Bemessungsgrundlage</t>
  </si>
  <si>
    <t>letzte Aktualisierung: Januar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</si>
</sst>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%"/>
    <numFmt numFmtId="165" formatCode="0.0"/>
    <numFmt numFmtId="166" formatCode="0.000"/>
    <numFmt numFmtId="167" formatCode="#0"/>
    <numFmt numFmtId="168" formatCode="dd\.mm\.yyyy"/>
    <numFmt numFmtId="169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22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color theme="1"/>
      <name val="Arial Unicode MS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i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0" fontId="1" fillId="0" borderId="1" xfId="0" applyNumberFormat="1" applyFont="1" applyBorder="1"/>
    <xf numFmtId="10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right"/>
    </xf>
    <xf numFmtId="0" fontId="4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0" fontId="0" fillId="0" borderId="2" xfId="0" applyBorder="1"/>
    <xf numFmtId="10" fontId="1" fillId="0" borderId="0" xfId="1" applyNumberFormat="1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0" fontId="1" fillId="0" borderId="4" xfId="0" applyNumberFormat="1" applyFont="1" applyBorder="1"/>
    <xf numFmtId="0" fontId="7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9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10" fontId="1" fillId="0" borderId="7" xfId="0" applyNumberFormat="1" applyFont="1" applyBorder="1"/>
    <xf numFmtId="0" fontId="1" fillId="9" borderId="1" xfId="0" applyFont="1" applyFill="1" applyBorder="1"/>
    <xf numFmtId="0" fontId="1" fillId="0" borderId="9" xfId="0" applyFont="1" applyBorder="1"/>
    <xf numFmtId="0" fontId="0" fillId="0" borderId="9" xfId="0" applyBorder="1"/>
    <xf numFmtId="164" fontId="1" fillId="0" borderId="1" xfId="1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10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0" fillId="9" borderId="9" xfId="1" applyNumberFormat="1" applyFont="1" applyFill="1" applyBorder="1"/>
    <xf numFmtId="0" fontId="1" fillId="9" borderId="9" xfId="0" applyFont="1" applyFill="1" applyBorder="1"/>
    <xf numFmtId="0" fontId="1" fillId="11" borderId="0" xfId="0" applyFont="1" applyFill="1"/>
    <xf numFmtId="0" fontId="0" fillId="11" borderId="0" xfId="0" applyFill="1"/>
    <xf numFmtId="0" fontId="1" fillId="11" borderId="1" xfId="0" applyFont="1" applyFill="1" applyBorder="1"/>
    <xf numFmtId="0" fontId="0" fillId="9" borderId="9" xfId="0" applyFill="1" applyBorder="1"/>
    <xf numFmtId="0" fontId="1" fillId="9" borderId="10" xfId="0" applyFont="1" applyFill="1" applyBorder="1"/>
    <xf numFmtId="0" fontId="7" fillId="0" borderId="0" xfId="0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" fillId="10" borderId="11" xfId="0" applyFont="1" applyFill="1" applyBorder="1"/>
    <xf numFmtId="0" fontId="1" fillId="0" borderId="0" xfId="0" applyFont="1" applyBorder="1" applyAlignment="1">
      <alignment horizontal="right"/>
    </xf>
    <xf numFmtId="0" fontId="0" fillId="11" borderId="9" xfId="1" applyNumberFormat="1" applyFont="1" applyFill="1" applyBorder="1"/>
    <xf numFmtId="0" fontId="0" fillId="11" borderId="9" xfId="0" applyFill="1" applyBorder="1"/>
    <xf numFmtId="166" fontId="1" fillId="0" borderId="10" xfId="0" applyNumberFormat="1" applyFont="1" applyBorder="1"/>
    <xf numFmtId="0" fontId="1" fillId="0" borderId="14" xfId="0" applyFont="1" applyBorder="1"/>
    <xf numFmtId="0" fontId="1" fillId="0" borderId="6" xfId="0" applyFont="1" applyBorder="1"/>
    <xf numFmtId="0" fontId="0" fillId="0" borderId="15" xfId="0" applyBorder="1"/>
    <xf numFmtId="0" fontId="0" fillId="0" borderId="6" xfId="0" applyBorder="1"/>
    <xf numFmtId="0" fontId="1" fillId="0" borderId="15" xfId="0" applyFont="1" applyBorder="1"/>
    <xf numFmtId="0" fontId="1" fillId="0" borderId="11" xfId="0" applyFont="1" applyBorder="1"/>
    <xf numFmtId="10" fontId="1" fillId="0" borderId="13" xfId="1" applyNumberFormat="1" applyFont="1" applyBorder="1"/>
    <xf numFmtId="0" fontId="1" fillId="0" borderId="16" xfId="0" applyFont="1" applyBorder="1"/>
    <xf numFmtId="10" fontId="1" fillId="0" borderId="12" xfId="1" applyNumberFormat="1" applyFont="1" applyBorder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0" fillId="12" borderId="1" xfId="0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/>
    <xf numFmtId="0" fontId="1" fillId="0" borderId="17" xfId="0" applyFont="1" applyBorder="1"/>
    <xf numFmtId="167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8" fontId="0" fillId="0" borderId="8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67" fontId="0" fillId="0" borderId="2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22" xfId="0" applyBorder="1"/>
    <xf numFmtId="0" fontId="0" fillId="12" borderId="23" xfId="0" applyFill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1" fillId="0" borderId="22" xfId="0" applyFont="1" applyBorder="1"/>
    <xf numFmtId="0" fontId="0" fillId="0" borderId="21" xfId="0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8" fontId="0" fillId="0" borderId="25" xfId="0" applyNumberFormat="1" applyBorder="1"/>
    <xf numFmtId="9" fontId="1" fillId="11" borderId="1" xfId="1" applyNumberFormat="1" applyFont="1" applyFill="1" applyBorder="1"/>
    <xf numFmtId="9" fontId="1" fillId="9" borderId="1" xfId="1" applyNumberFormat="1" applyFont="1" applyFill="1" applyBorder="1"/>
    <xf numFmtId="0" fontId="0" fillId="0" borderId="26" xfId="0" applyBorder="1" applyAlignment="1">
      <alignment horizontal="right"/>
    </xf>
    <xf numFmtId="9" fontId="0" fillId="0" borderId="27" xfId="0" applyNumberFormat="1" applyBorder="1" applyAlignment="1">
      <alignment horizontal="left"/>
    </xf>
    <xf numFmtId="0" fontId="0" fillId="3" borderId="0" xfId="0" applyFill="1"/>
    <xf numFmtId="0" fontId="0" fillId="4" borderId="0" xfId="0" applyFill="1"/>
    <xf numFmtId="0" fontId="0" fillId="13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12" borderId="2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0" xfId="0" quotePrefix="1"/>
    <xf numFmtId="0" fontId="0" fillId="0" borderId="0" xfId="0" applyFill="1"/>
    <xf numFmtId="0" fontId="0" fillId="3" borderId="28" xfId="0" applyFill="1" applyBorder="1"/>
    <xf numFmtId="0" fontId="0" fillId="4" borderId="28" xfId="0" applyFill="1" applyBorder="1"/>
    <xf numFmtId="165" fontId="0" fillId="0" borderId="0" xfId="0" applyNumberFormat="1" applyFill="1"/>
    <xf numFmtId="0" fontId="0" fillId="13" borderId="28" xfId="0" applyFill="1" applyBorder="1"/>
    <xf numFmtId="168" fontId="0" fillId="0" borderId="3" xfId="0" applyNumberFormat="1" applyBorder="1"/>
    <xf numFmtId="167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0" fontId="1" fillId="0" borderId="9" xfId="1" applyNumberFormat="1" applyFont="1" applyBorder="1"/>
    <xf numFmtId="10" fontId="1" fillId="0" borderId="9" xfId="0" applyNumberFormat="1" applyFont="1" applyBorder="1"/>
    <xf numFmtId="0" fontId="1" fillId="7" borderId="0" xfId="0" applyFont="1" applyFill="1" applyBorder="1"/>
    <xf numFmtId="0" fontId="0" fillId="6" borderId="0" xfId="0" applyFill="1"/>
    <xf numFmtId="0" fontId="0" fillId="6" borderId="28" xfId="0" applyFill="1" applyBorder="1"/>
    <xf numFmtId="0" fontId="0" fillId="7" borderId="0" xfId="0" applyFill="1"/>
    <xf numFmtId="0" fontId="0" fillId="7" borderId="28" xfId="0" applyFill="1" applyBorder="1"/>
    <xf numFmtId="0" fontId="0" fillId="14" borderId="0" xfId="0" applyFill="1"/>
    <xf numFmtId="0" fontId="0" fillId="14" borderId="28" xfId="0" applyFill="1" applyBorder="1"/>
    <xf numFmtId="0" fontId="0" fillId="15" borderId="0" xfId="0" applyFill="1"/>
    <xf numFmtId="0" fontId="0" fillId="15" borderId="28" xfId="0" applyFill="1" applyBorder="1"/>
    <xf numFmtId="0" fontId="16" fillId="0" borderId="0" xfId="2" applyProtection="1">
      <protection locked="0"/>
    </xf>
    <xf numFmtId="0" fontId="0" fillId="12" borderId="1" xfId="0" applyFill="1" applyBorder="1" applyAlignment="1">
      <alignment horizontal="center"/>
    </xf>
    <xf numFmtId="0" fontId="1" fillId="11" borderId="0" xfId="0" applyFont="1" applyFill="1" applyBorder="1" applyAlignment="1">
      <alignment horizontal="center" textRotation="90"/>
    </xf>
    <xf numFmtId="0" fontId="0" fillId="12" borderId="1" xfId="0" applyFill="1" applyBorder="1" applyAlignment="1">
      <alignment horizontal="center"/>
    </xf>
    <xf numFmtId="9" fontId="1" fillId="11" borderId="8" xfId="1" applyNumberFormat="1" applyFont="1" applyFill="1" applyBorder="1"/>
    <xf numFmtId="9" fontId="1" fillId="9" borderId="8" xfId="1" applyNumberFormat="1" applyFont="1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0" fillId="0" borderId="0" xfId="1" applyNumberFormat="1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11" borderId="8" xfId="0" applyFont="1" applyFill="1" applyBorder="1"/>
    <xf numFmtId="0" fontId="1" fillId="9" borderId="8" xfId="0" applyFont="1" applyFill="1" applyBorder="1"/>
    <xf numFmtId="0" fontId="0" fillId="0" borderId="13" xfId="0" applyBorder="1"/>
    <xf numFmtId="0" fontId="1" fillId="10" borderId="10" xfId="0" applyFont="1" applyFill="1" applyBorder="1"/>
    <xf numFmtId="165" fontId="1" fillId="0" borderId="10" xfId="0" applyNumberFormat="1" applyFont="1" applyBorder="1"/>
    <xf numFmtId="0" fontId="1" fillId="0" borderId="10" xfId="0" applyFont="1" applyBorder="1"/>
    <xf numFmtId="0" fontId="1" fillId="0" borderId="9" xfId="1" applyNumberFormat="1" applyFont="1" applyBorder="1"/>
    <xf numFmtId="0" fontId="1" fillId="0" borderId="10" xfId="1" applyNumberFormat="1" applyFont="1" applyBorder="1"/>
    <xf numFmtId="0" fontId="1" fillId="0" borderId="0" xfId="0" applyFont="1" applyFill="1" applyBorder="1" applyAlignment="1" applyProtection="1">
      <alignment horizontal="center"/>
      <protection locked="0"/>
    </xf>
    <xf numFmtId="10" fontId="1" fillId="0" borderId="0" xfId="0" applyNumberFormat="1" applyFont="1" applyFill="1" applyBorder="1"/>
    <xf numFmtId="0" fontId="0" fillId="0" borderId="0" xfId="1" applyNumberFormat="1" applyFont="1" applyFill="1" applyBorder="1"/>
    <xf numFmtId="10" fontId="1" fillId="0" borderId="0" xfId="1" applyNumberFormat="1" applyFont="1" applyFill="1" applyBorder="1"/>
    <xf numFmtId="9" fontId="1" fillId="0" borderId="0" xfId="1" applyNumberFormat="1" applyFont="1" applyFill="1" applyBorder="1"/>
    <xf numFmtId="10" fontId="1" fillId="0" borderId="1" xfId="0" applyNumberFormat="1" applyFont="1" applyFill="1" applyBorder="1"/>
    <xf numFmtId="0" fontId="17" fillId="0" borderId="29" xfId="0" applyFont="1" applyBorder="1" applyAlignment="1">
      <alignment horizontal="right" vertical="center"/>
    </xf>
    <xf numFmtId="0" fontId="18" fillId="0" borderId="30" xfId="0" applyFont="1" applyBorder="1" applyAlignment="1">
      <alignment vertical="center"/>
    </xf>
    <xf numFmtId="10" fontId="1" fillId="0" borderId="8" xfId="0" applyNumberFormat="1" applyFont="1" applyFill="1" applyBorder="1"/>
    <xf numFmtId="10" fontId="1" fillId="0" borderId="28" xfId="0" applyNumberFormat="1" applyFont="1" applyBorder="1"/>
    <xf numFmtId="0" fontId="1" fillId="0" borderId="2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Border="1"/>
    <xf numFmtId="169" fontId="1" fillId="0" borderId="28" xfId="0" applyNumberFormat="1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1" fillId="0" borderId="31" xfId="0" applyFont="1" applyBorder="1"/>
    <xf numFmtId="169" fontId="1" fillId="0" borderId="8" xfId="0" applyNumberFormat="1" applyFont="1" applyFill="1" applyBorder="1" applyAlignment="1" applyProtection="1">
      <alignment horizontal="center"/>
      <protection locked="0"/>
    </xf>
    <xf numFmtId="0" fontId="0" fillId="16" borderId="0" xfId="0" applyFill="1" applyBorder="1"/>
    <xf numFmtId="0" fontId="0" fillId="16" borderId="28" xfId="0" applyFill="1" applyBorder="1"/>
    <xf numFmtId="0" fontId="1" fillId="5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8" borderId="3" xfId="0" applyFont="1" applyFill="1" applyBorder="1" applyAlignment="1" applyProtection="1">
      <alignment horizontal="left"/>
      <protection locked="0"/>
    </xf>
    <xf numFmtId="0" fontId="1" fillId="8" borderId="4" xfId="0" applyFont="1" applyFill="1" applyBorder="1" applyAlignment="1" applyProtection="1">
      <alignment horizontal="left"/>
      <protection locked="0"/>
    </xf>
    <xf numFmtId="0" fontId="1" fillId="8" borderId="5" xfId="0" applyFont="1" applyFill="1" applyBorder="1" applyAlignment="1" applyProtection="1">
      <alignment horizontal="left"/>
      <protection locked="0"/>
    </xf>
    <xf numFmtId="0" fontId="1" fillId="8" borderId="6" xfId="0" applyFont="1" applyFill="1" applyBorder="1" applyAlignment="1" applyProtection="1">
      <alignment horizontal="left"/>
      <protection locked="0"/>
    </xf>
    <xf numFmtId="0" fontId="1" fillId="6" borderId="4" xfId="0" applyFont="1" applyFill="1" applyBorder="1" applyAlignment="1" applyProtection="1">
      <alignment horizontal="left"/>
      <protection locked="0"/>
    </xf>
    <xf numFmtId="0" fontId="1" fillId="6" borderId="5" xfId="0" applyFont="1" applyFill="1" applyBorder="1" applyAlignment="1" applyProtection="1">
      <alignment horizontal="left"/>
      <protection locked="0"/>
    </xf>
    <xf numFmtId="0" fontId="1" fillId="7" borderId="3" xfId="0" applyFont="1" applyFill="1" applyBorder="1" applyAlignment="1" applyProtection="1">
      <alignment horizontal="left"/>
      <protection locked="0"/>
    </xf>
    <xf numFmtId="0" fontId="1" fillId="7" borderId="4" xfId="0" applyFont="1" applyFill="1" applyBorder="1" applyAlignment="1" applyProtection="1">
      <alignment horizontal="left"/>
      <protection locked="0"/>
    </xf>
    <xf numFmtId="0" fontId="1" fillId="7" borderId="5" xfId="0" applyFont="1" applyFill="1" applyBorder="1" applyAlignment="1" applyProtection="1">
      <alignment horizontal="left"/>
      <protection locked="0"/>
    </xf>
    <xf numFmtId="0" fontId="1" fillId="7" borderId="6" xfId="0" applyFon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9" borderId="8" xfId="0" applyFont="1" applyFill="1" applyBorder="1" applyAlignment="1">
      <alignment horizontal="center" textRotation="90"/>
    </xf>
    <xf numFmtId="0" fontId="1" fillId="9" borderId="9" xfId="0" applyFont="1" applyFill="1" applyBorder="1" applyAlignment="1">
      <alignment horizontal="center" textRotation="90"/>
    </xf>
    <xf numFmtId="0" fontId="1" fillId="9" borderId="10" xfId="0" applyFont="1" applyFill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1" fillId="11" borderId="9" xfId="0" applyFont="1" applyFill="1" applyBorder="1" applyAlignment="1">
      <alignment horizontal="center" textRotation="90"/>
    </xf>
    <xf numFmtId="0" fontId="1" fillId="11" borderId="10" xfId="0" applyFont="1" applyFill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0" fillId="12" borderId="1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 applyProtection="1">
      <alignment horizontal="center"/>
      <protection locked="0"/>
    </xf>
    <xf numFmtId="0" fontId="0" fillId="12" borderId="23" xfId="0" applyFill="1" applyBorder="1" applyAlignment="1">
      <alignment horizontal="center"/>
    </xf>
    <xf numFmtId="0" fontId="1" fillId="11" borderId="8" xfId="0" applyFont="1" applyFill="1" applyBorder="1" applyAlignment="1">
      <alignment horizontal="center" textRotation="9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9" borderId="8" xfId="0" applyFont="1" applyFill="1" applyBorder="1" applyAlignment="1">
      <alignment horizontal="center" textRotation="90"/>
    </xf>
    <xf numFmtId="0" fontId="9" fillId="9" borderId="9" xfId="0" applyFont="1" applyFill="1" applyBorder="1" applyAlignment="1">
      <alignment horizontal="center" textRotation="90"/>
    </xf>
    <xf numFmtId="0" fontId="9" fillId="9" borderId="10" xfId="0" applyFont="1" applyFill="1" applyBorder="1" applyAlignment="1">
      <alignment horizontal="center" textRotation="90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/>
  </cellXfs>
  <cellStyles count="3">
    <cellStyle name="Link" xfId="2" builtinId="8"/>
    <cellStyle name="Prozent" xfId="1" builtinId="5"/>
    <cellStyle name="Standard" xfId="0" builtinId="0"/>
  </cellStyles>
  <dxfs count="58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11206</xdr:rowOff>
    </xdr:from>
    <xdr:to>
      <xdr:col>2</xdr:col>
      <xdr:colOff>133986</xdr:colOff>
      <xdr:row>9</xdr:row>
      <xdr:rowOff>163606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0588"/>
          <a:ext cx="1814868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124239</xdr:colOff>
      <xdr:row>0</xdr:row>
      <xdr:rowOff>57978</xdr:rowOff>
    </xdr:from>
    <xdr:to>
      <xdr:col>15</xdr:col>
      <xdr:colOff>656608</xdr:colOff>
      <xdr:row>3</xdr:row>
      <xdr:rowOff>6626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130" y="57978"/>
          <a:ext cx="1310935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2</xdr:col>
      <xdr:colOff>138468</xdr:colOff>
      <xdr:row>9</xdr:row>
      <xdr:rowOff>28575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5557"/>
          <a:ext cx="1819350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0</xdr:row>
      <xdr:rowOff>85725</xdr:rowOff>
    </xdr:from>
    <xdr:to>
      <xdr:col>28</xdr:col>
      <xdr:colOff>449788</xdr:colOff>
      <xdr:row>3</xdr:row>
      <xdr:rowOff>38100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85725"/>
          <a:ext cx="1307038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2</xdr:col>
      <xdr:colOff>138468</xdr:colOff>
      <xdr:row>9</xdr:row>
      <xdr:rowOff>28575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0600"/>
          <a:ext cx="1814868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752475</xdr:colOff>
      <xdr:row>0</xdr:row>
      <xdr:rowOff>47625</xdr:rowOff>
    </xdr:from>
    <xdr:to>
      <xdr:col>28</xdr:col>
      <xdr:colOff>119588</xdr:colOff>
      <xdr:row>3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47625"/>
          <a:ext cx="1310213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grarumwelt@dlr.rlp.de" TargetMode="External"/><Relationship Id="rId1" Type="http://schemas.openxmlformats.org/officeDocument/2006/relationships/hyperlink" Target="http://www.agrarumwelt.rlp.d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3"/>
  <sheetViews>
    <sheetView showGridLines="0" showRowColHeaders="0" tabSelected="1" workbookViewId="0"/>
  </sheetViews>
  <sheetFormatPr baseColWidth="10" defaultRowHeight="15" x14ac:dyDescent="0.25"/>
  <sheetData>
    <row r="1" spans="1:9" ht="35.25" x14ac:dyDescent="0.5">
      <c r="A1" s="16" t="s">
        <v>134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136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8" x14ac:dyDescent="0.25">
      <c r="A4" s="17" t="s">
        <v>135</v>
      </c>
      <c r="B4" s="1"/>
      <c r="C4" s="1"/>
      <c r="D4" s="1"/>
      <c r="E4" s="1"/>
      <c r="F4" s="1"/>
      <c r="G4" s="1"/>
      <c r="H4" s="1"/>
      <c r="I4" s="1"/>
    </row>
    <row r="5" spans="1:9" ht="18" x14ac:dyDescent="0.25">
      <c r="A5" s="17" t="s">
        <v>133</v>
      </c>
      <c r="B5" s="1"/>
      <c r="C5" s="1"/>
      <c r="D5" s="1"/>
      <c r="E5" s="1"/>
      <c r="F5" s="1"/>
      <c r="G5" s="1"/>
      <c r="H5" s="1"/>
      <c r="I5" s="1"/>
    </row>
    <row r="6" spans="1:9" ht="18.75" x14ac:dyDescent="0.3">
      <c r="A6" s="17" t="s">
        <v>696</v>
      </c>
      <c r="B6" s="1"/>
      <c r="C6" s="1"/>
      <c r="D6" s="1"/>
      <c r="E6" s="1"/>
      <c r="F6" s="1"/>
      <c r="G6" s="1"/>
      <c r="H6" s="1"/>
      <c r="I6" s="1"/>
    </row>
    <row r="7" spans="1:9" ht="18.75" x14ac:dyDescent="0.3">
      <c r="A7" s="17" t="s">
        <v>695</v>
      </c>
      <c r="B7" s="1"/>
      <c r="C7" s="1"/>
      <c r="D7" s="1"/>
      <c r="E7" s="1"/>
      <c r="F7" s="1"/>
      <c r="G7" s="1"/>
      <c r="H7" s="1"/>
      <c r="I7" s="1"/>
    </row>
    <row r="8" spans="1:9" ht="18.75" x14ac:dyDescent="0.3">
      <c r="A8" s="17" t="s">
        <v>694</v>
      </c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8" t="s">
        <v>692</v>
      </c>
    </row>
    <row r="11" spans="1:9" x14ac:dyDescent="0.25">
      <c r="A11" s="18" t="s">
        <v>722</v>
      </c>
    </row>
    <row r="12" spans="1:9" x14ac:dyDescent="0.25">
      <c r="A12" s="124" t="s">
        <v>697</v>
      </c>
    </row>
    <row r="13" spans="1:9" x14ac:dyDescent="0.25">
      <c r="A13" s="124" t="s">
        <v>698</v>
      </c>
    </row>
  </sheetData>
  <sheetProtection selectLockedCells="1" selectUnlockedCells="1"/>
  <hyperlinks>
    <hyperlink ref="A12" r:id="rId1"/>
    <hyperlink ref="A13" r:id="rId2"/>
  </hyperlinks>
  <pageMargins left="0.7" right="0.7" top="0.78740157499999996" bottom="0.78740157499999996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201"/>
  <sheetViews>
    <sheetView showGridLines="0" showRowColHeaders="0" zoomScaleNormal="100" workbookViewId="0">
      <selection activeCell="P8" sqref="P8"/>
    </sheetView>
  </sheetViews>
  <sheetFormatPr baseColWidth="10" defaultRowHeight="15" x14ac:dyDescent="0.25"/>
  <cols>
    <col min="1" max="1" width="13.7109375" customWidth="1"/>
    <col min="3" max="3" width="34.140625" customWidth="1"/>
    <col min="4" max="4" width="13.5703125" customWidth="1"/>
    <col min="5" max="5" width="11.7109375" customWidth="1"/>
    <col min="6" max="6" width="4.28515625" hidden="1" customWidth="1"/>
    <col min="7" max="13" width="11.42578125" hidden="1" customWidth="1"/>
    <col min="14" max="14" width="0" hidden="1" customWidth="1"/>
  </cols>
  <sheetData>
    <row r="1" spans="1:20" ht="27.75" x14ac:dyDescent="0.4">
      <c r="A1" s="2" t="s">
        <v>0</v>
      </c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5" t="s">
        <v>13</v>
      </c>
      <c r="C3" s="162" t="str">
        <f>IF(OR(E5="nein",E6="nein",E7="nein",E8="nein"),"Die Fruchtfolge erfüllt nicht alle Bedingungen für Vielfältige Kulturen","Die Vorgaben sind erfüllt")</f>
        <v>Die Vorgaben sind erfüllt</v>
      </c>
      <c r="D3" s="162"/>
      <c r="E3" s="162"/>
      <c r="F3" s="16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1"/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8" t="s">
        <v>47</v>
      </c>
      <c r="C5" s="11"/>
      <c r="D5" s="15" t="s">
        <v>48</v>
      </c>
      <c r="E5" s="12" t="str">
        <f>IF(I50&lt;5,"nein","ja")</f>
        <v>ja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C6" s="11"/>
      <c r="D6" s="15" t="s">
        <v>49</v>
      </c>
      <c r="E6" s="13" t="str">
        <f>IF(E51&gt;0.66,"nein","ja")</f>
        <v>ja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"/>
      <c r="C7" s="11"/>
      <c r="D7" s="15" t="s">
        <v>50</v>
      </c>
      <c r="E7" s="13" t="str">
        <f>IF(AND(E52&gt;=0.1,E59&lt;=0.3,E52&lt;=0.4),"ja","nein")</f>
        <v>ja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/>
      <c r="C8" s="10"/>
      <c r="D8" s="15" t="s">
        <v>51</v>
      </c>
      <c r="E8" s="13" t="str">
        <f>IF(J50=0,"ja","nein")</f>
        <v>ja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/>
      <c r="C9" s="11"/>
      <c r="D9" s="15" t="s">
        <v>172</v>
      </c>
      <c r="E9" s="13" t="str">
        <f>IF(AND(E53&lt;=0.3,E54&lt;=0.3,E55&lt;=0.3),"ja","nein")</f>
        <v>ja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/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tr">
        <f>IF(L50&gt;0,"Saum- und Bandstrukturen und Ackerrand werden bei der Prämie nicht berücksichtigt!","")</f>
        <v>Saum- und Bandstrukturen und Ackerrand werden bei der Prämie nicht berücksichtigt!</v>
      </c>
      <c r="B11" s="5"/>
      <c r="C11" s="1"/>
      <c r="D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1"/>
      <c r="C12" s="1"/>
      <c r="D12" s="1"/>
      <c r="E12" s="165" t="s">
        <v>137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30.75" customHeight="1" x14ac:dyDescent="0.25">
      <c r="A13" s="162" t="s">
        <v>7</v>
      </c>
      <c r="B13" s="162"/>
      <c r="C13" s="162"/>
      <c r="D13" s="28" t="s">
        <v>1</v>
      </c>
      <c r="E13" s="166"/>
      <c r="F13" s="1"/>
      <c r="G13" s="1" t="s">
        <v>159</v>
      </c>
      <c r="H13" s="1"/>
      <c r="I13" s="1" t="s">
        <v>52</v>
      </c>
      <c r="J13" s="1" t="s">
        <v>53</v>
      </c>
      <c r="K13" s="1" t="s">
        <v>170</v>
      </c>
      <c r="L13" s="1" t="s">
        <v>171</v>
      </c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63" t="s">
        <v>29</v>
      </c>
      <c r="B14" s="163"/>
      <c r="C14" s="163"/>
      <c r="D14" s="14">
        <v>30</v>
      </c>
      <c r="E14" s="6">
        <f t="shared" ref="E14:E21" si="0">IF(D14="","",D14/$D$50)</f>
        <v>0.19867549668874171</v>
      </c>
      <c r="F14" s="19" t="str">
        <f>IF(AND(E14&lt;0.1,$I$50&gt;=5),"",IF(E14="","",IF(ISERROR(IF(OR(E14&lt;0.1,E14&gt;0.3),"fehler","")),"",IF(OR(E14&lt;0.1,E14&gt;0.3),"fehler",""))))</f>
        <v/>
      </c>
      <c r="H14" s="1"/>
      <c r="I14" s="1">
        <f t="shared" ref="I14:I21" si="1">IF(AND(D14&gt;0,E14&lt;0.1),0.5,IF(D14&gt;0,1,0))</f>
        <v>1</v>
      </c>
      <c r="J14" s="1">
        <f t="shared" ref="J14:J21" si="2">IF(F14="fehler",1,0)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63" t="s">
        <v>36</v>
      </c>
      <c r="B15" s="163"/>
      <c r="C15" s="163"/>
      <c r="D15" s="14">
        <v>15</v>
      </c>
      <c r="E15" s="6">
        <f t="shared" si="0"/>
        <v>9.9337748344370855E-2</v>
      </c>
      <c r="F15" s="19" t="str">
        <f t="shared" ref="F15:F49" si="3">IF(AND(E15&lt;0.1,$I$50&gt;=5),"",IF(E15="","",IF(ISERROR(IF(OR(E15&lt;0.1,E15&gt;0.3),"fehler","")),"",IF(OR(E15&lt;0.1,E15&gt;0.3),"fehler",""))))</f>
        <v/>
      </c>
      <c r="H15" s="1"/>
      <c r="I15" s="1">
        <f t="shared" si="1"/>
        <v>0.5</v>
      </c>
      <c r="J15" s="1">
        <f t="shared" si="2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63" t="s">
        <v>41</v>
      </c>
      <c r="B16" s="163"/>
      <c r="C16" s="163"/>
      <c r="D16" s="14">
        <v>15</v>
      </c>
      <c r="E16" s="6">
        <f t="shared" si="0"/>
        <v>9.9337748344370855E-2</v>
      </c>
      <c r="F16" s="19" t="str">
        <f t="shared" si="3"/>
        <v/>
      </c>
      <c r="H16" s="1"/>
      <c r="I16" s="1">
        <f t="shared" si="1"/>
        <v>0.5</v>
      </c>
      <c r="J16" s="1">
        <f t="shared" si="2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63"/>
      <c r="B17" s="163"/>
      <c r="C17" s="163"/>
      <c r="D17" s="14"/>
      <c r="E17" s="6" t="str">
        <f t="shared" si="0"/>
        <v/>
      </c>
      <c r="F17" s="19" t="str">
        <f t="shared" si="3"/>
        <v/>
      </c>
      <c r="H17" s="1"/>
      <c r="I17" s="1">
        <f t="shared" si="1"/>
        <v>0</v>
      </c>
      <c r="J17" s="1">
        <f t="shared" si="2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63"/>
      <c r="B18" s="163"/>
      <c r="C18" s="163"/>
      <c r="D18" s="14"/>
      <c r="E18" s="6" t="str">
        <f t="shared" si="0"/>
        <v/>
      </c>
      <c r="F18" s="19" t="str">
        <f t="shared" si="3"/>
        <v/>
      </c>
      <c r="H18" s="1"/>
      <c r="I18" s="1">
        <f t="shared" si="1"/>
        <v>0</v>
      </c>
      <c r="J18" s="1">
        <f t="shared" si="2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63"/>
      <c r="B19" s="163"/>
      <c r="C19" s="163"/>
      <c r="D19" s="14"/>
      <c r="E19" s="6" t="str">
        <f t="shared" si="0"/>
        <v/>
      </c>
      <c r="F19" s="19" t="str">
        <f t="shared" si="3"/>
        <v/>
      </c>
      <c r="H19" s="1"/>
      <c r="I19" s="1">
        <f t="shared" si="1"/>
        <v>0</v>
      </c>
      <c r="J19" s="1">
        <f t="shared" si="2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63"/>
      <c r="B20" s="163"/>
      <c r="C20" s="163"/>
      <c r="D20" s="14"/>
      <c r="E20" s="6" t="str">
        <f t="shared" si="0"/>
        <v/>
      </c>
      <c r="F20" s="19" t="str">
        <f t="shared" si="3"/>
        <v/>
      </c>
      <c r="H20" s="1"/>
      <c r="I20" s="1">
        <f t="shared" si="1"/>
        <v>0</v>
      </c>
      <c r="J20" s="1">
        <f t="shared" si="2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63"/>
      <c r="B21" s="163"/>
      <c r="C21" s="163"/>
      <c r="D21" s="14"/>
      <c r="E21" s="6" t="str">
        <f t="shared" si="0"/>
        <v/>
      </c>
      <c r="F21" s="19" t="str">
        <f t="shared" si="3"/>
        <v/>
      </c>
      <c r="H21" s="1"/>
      <c r="I21" s="1">
        <f t="shared" si="1"/>
        <v>0</v>
      </c>
      <c r="J21" s="1">
        <f t="shared" si="2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67" t="s">
        <v>211</v>
      </c>
      <c r="B22" s="167"/>
      <c r="C22" s="167"/>
      <c r="D22" s="29"/>
      <c r="E22" s="1"/>
      <c r="F22" s="1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64" t="s">
        <v>139</v>
      </c>
      <c r="B23" s="164"/>
      <c r="C23" s="164"/>
      <c r="D23" s="14">
        <v>12</v>
      </c>
      <c r="E23" s="6">
        <f>IF(D23="","",D23/$D$50)</f>
        <v>7.9470198675496692E-2</v>
      </c>
      <c r="F23" s="19" t="str">
        <f t="shared" si="3"/>
        <v/>
      </c>
      <c r="G23">
        <f>IF(A23="","",VLOOKUP(A23,$C$65:$D$91,2,FALSE))</f>
        <v>0</v>
      </c>
      <c r="H23" s="1"/>
      <c r="I23" s="1">
        <f>IF(AND(D23&gt;0,E23&lt;0.1),0.5,IF(D23&gt;0,1,0))</f>
        <v>0.5</v>
      </c>
      <c r="J23" s="1">
        <f>IF(F23="fehler",1,0)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64" t="s">
        <v>184</v>
      </c>
      <c r="B24" s="164"/>
      <c r="C24" s="164"/>
      <c r="D24" s="14">
        <v>5</v>
      </c>
      <c r="E24" s="6">
        <f>IF(D24="","",D24/$D$50)</f>
        <v>3.3112582781456956E-2</v>
      </c>
      <c r="F24" s="19" t="str">
        <f t="shared" si="3"/>
        <v/>
      </c>
      <c r="G24" t="e">
        <f>IF(A24="","",VLOOKUP(A24,$C$65:$D$91,2,FALSE))</f>
        <v>#N/A</v>
      </c>
      <c r="H24" s="1"/>
      <c r="I24" s="1">
        <f>IF(AND(D24&gt;0,E24&lt;0.1),0.5,IF(D24&gt;0,1,0))</f>
        <v>0.5</v>
      </c>
      <c r="J24" s="1">
        <f>IF(F24="fehler",1,0)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64"/>
      <c r="B25" s="164"/>
      <c r="C25" s="164"/>
      <c r="D25" s="14"/>
      <c r="E25" s="6" t="str">
        <f>IF(D25="","",D25/$D$50)</f>
        <v/>
      </c>
      <c r="F25" s="19" t="str">
        <f t="shared" si="3"/>
        <v/>
      </c>
      <c r="G25" t="str">
        <f>IF(A25="","",VLOOKUP(A25,$C$65:$D$91,2,FALSE))</f>
        <v/>
      </c>
      <c r="H25" s="1"/>
      <c r="I25" s="1">
        <f>IF(AND(D25&gt;0,E25&lt;0.1),0.5,IF(D25&gt;0,1,0))</f>
        <v>0</v>
      </c>
      <c r="J25" s="1">
        <f>IF(F25="fehler",1,0)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64"/>
      <c r="B26" s="164"/>
      <c r="C26" s="164"/>
      <c r="D26" s="14"/>
      <c r="E26" s="6" t="str">
        <f>IF(D26="","",D26/$D$50)</f>
        <v/>
      </c>
      <c r="F26" s="19" t="str">
        <f t="shared" si="3"/>
        <v/>
      </c>
      <c r="G26" t="str">
        <f>IF(A26="","",VLOOKUP(A26,$C$65:$D$91,2,FALSE))</f>
        <v/>
      </c>
      <c r="H26" s="1"/>
      <c r="I26" s="1">
        <f>IF(AND(D26&gt;0,E26&lt;0.1),0.5,IF(D26&gt;0,1,0))</f>
        <v>0</v>
      </c>
      <c r="J26" s="1">
        <f>IF(F26="fehler",1,0)</f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64"/>
      <c r="B27" s="164"/>
      <c r="C27" s="164"/>
      <c r="D27" s="14"/>
      <c r="E27" s="6" t="str">
        <f>IF(D27="","",D27/$D$50)</f>
        <v/>
      </c>
      <c r="F27" s="19" t="str">
        <f t="shared" si="3"/>
        <v/>
      </c>
      <c r="G27" t="str">
        <f>IF(A27="","",VLOOKUP(A27,$C$65:$D$91,2,FALSE))</f>
        <v/>
      </c>
      <c r="H27" s="1"/>
      <c r="I27" s="1">
        <f>IF(AND(D27&gt;0,E27&lt;0.1),0.5,IF(D27&gt;0,1,0))</f>
        <v>0</v>
      </c>
      <c r="J27" s="1">
        <f>IF(F27="fehler",1,0)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67" t="s">
        <v>9</v>
      </c>
      <c r="B28" s="167"/>
      <c r="C28" s="167"/>
      <c r="D28" s="29"/>
      <c r="F28" s="1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61"/>
      <c r="B29" s="161"/>
      <c r="C29" s="161"/>
      <c r="D29" s="14"/>
      <c r="E29" s="6" t="str">
        <f>IF(D29="","",D29/$D$50)</f>
        <v/>
      </c>
      <c r="F29" s="19" t="str">
        <f t="shared" si="3"/>
        <v/>
      </c>
      <c r="H29" s="1"/>
      <c r="I29" s="1">
        <f>IF(AND(D29&gt;0,E29&lt;0.1),0.5,IF(D29&gt;0,1,0))</f>
        <v>0</v>
      </c>
      <c r="J29" s="1">
        <f>IF(F29="fehler",1,0)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61"/>
      <c r="B30" s="161"/>
      <c r="C30" s="161"/>
      <c r="D30" s="14"/>
      <c r="E30" s="6" t="str">
        <f>IF(D30="","",D30/$D$50)</f>
        <v/>
      </c>
      <c r="F30" s="19" t="str">
        <f t="shared" si="3"/>
        <v/>
      </c>
      <c r="H30" s="1"/>
      <c r="I30" s="1">
        <f>IF(AND(D30&gt;0,E30&lt;0.1),0.5,IF(D30&gt;0,1,0))</f>
        <v>0</v>
      </c>
      <c r="J30" s="1">
        <f>IF(F30="fehler",1,0)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61"/>
      <c r="B31" s="161"/>
      <c r="C31" s="161"/>
      <c r="D31" s="14"/>
      <c r="E31" s="6" t="str">
        <f>IF(D31="","",D31/$D$50)</f>
        <v/>
      </c>
      <c r="F31" s="19" t="str">
        <f t="shared" si="3"/>
        <v/>
      </c>
      <c r="H31" s="1"/>
      <c r="I31" s="1">
        <f>IF(AND(D31&gt;0,E31&lt;0.1),0.5,IF(D31&gt;0,1,0))</f>
        <v>0</v>
      </c>
      <c r="J31" s="1">
        <f>IF(F31="fehler",1,0)</f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61"/>
      <c r="B32" s="161"/>
      <c r="C32" s="161"/>
      <c r="D32" s="14"/>
      <c r="E32" s="6" t="str">
        <f>IF(D32="","",D32/$D$50)</f>
        <v/>
      </c>
      <c r="F32" s="19" t="str">
        <f t="shared" si="3"/>
        <v/>
      </c>
      <c r="H32" s="1"/>
      <c r="I32" s="1">
        <f>IF(AND(D32&gt;0,E32&lt;0.1),0.5,IF(D32&gt;0,1,0))</f>
        <v>0</v>
      </c>
      <c r="J32" s="1">
        <f>IF(F32="fehler",1,0)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61"/>
      <c r="B33" s="161"/>
      <c r="C33" s="161"/>
      <c r="D33" s="14"/>
      <c r="E33" s="6" t="str">
        <f>IF(D33="","",D33/$D$50)</f>
        <v/>
      </c>
      <c r="F33" s="19" t="str">
        <f t="shared" si="3"/>
        <v/>
      </c>
      <c r="H33" s="1"/>
      <c r="I33" s="1">
        <f>IF(AND(D33&gt;0,E33&lt;0.1),0.5,IF(D33&gt;0,1,0))</f>
        <v>0</v>
      </c>
      <c r="J33" s="1">
        <f>IF(F33="fehler",1,0)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78" t="s">
        <v>11</v>
      </c>
      <c r="B34" s="178"/>
      <c r="C34" s="178"/>
      <c r="E34" s="25"/>
      <c r="F34" s="26"/>
      <c r="I34" s="1"/>
      <c r="J34" s="1"/>
    </row>
    <row r="35" spans="1:20" x14ac:dyDescent="0.25">
      <c r="A35" s="168" t="s">
        <v>208</v>
      </c>
      <c r="B35" s="169"/>
      <c r="C35" s="170"/>
      <c r="D35" s="14">
        <v>1</v>
      </c>
      <c r="E35" s="6">
        <f t="shared" ref="E35:E40" si="4">IF(D35="","",D35/$D$50)</f>
        <v>6.6225165562913907E-3</v>
      </c>
      <c r="F35" s="19" t="str">
        <f t="shared" si="3"/>
        <v/>
      </c>
      <c r="I35" s="1">
        <f>IF(AND(D35&gt;0,E35&lt;0.1),0.5,IF(D35&gt;0,1,0))</f>
        <v>0.5</v>
      </c>
      <c r="J35" s="1">
        <f>IF(F35="fehler",1,0)</f>
        <v>0</v>
      </c>
    </row>
    <row r="36" spans="1:20" x14ac:dyDescent="0.25">
      <c r="A36" s="171"/>
      <c r="B36" s="171"/>
      <c r="C36" s="171"/>
      <c r="D36" s="14"/>
      <c r="E36" s="6" t="str">
        <f t="shared" si="4"/>
        <v/>
      </c>
      <c r="F36" s="19" t="str">
        <f t="shared" si="3"/>
        <v/>
      </c>
      <c r="I36" s="1">
        <f>IF(AND(D36&gt;0,E36&lt;0.1),0.5,IF(D36&gt;0,1,0))</f>
        <v>0</v>
      </c>
      <c r="J36" s="1">
        <f>IF(F36="fehler",1,0)</f>
        <v>0</v>
      </c>
    </row>
    <row r="37" spans="1:20" x14ac:dyDescent="0.25">
      <c r="A37" s="171"/>
      <c r="B37" s="171"/>
      <c r="C37" s="171"/>
      <c r="D37" s="14"/>
      <c r="E37" s="6" t="str">
        <f t="shared" si="4"/>
        <v/>
      </c>
      <c r="F37" s="19" t="str">
        <f t="shared" si="3"/>
        <v/>
      </c>
      <c r="I37" s="1">
        <f>IF(AND(D37&gt;0,E37&lt;0.1),0.5,IF(D37&gt;0,1,0))</f>
        <v>0</v>
      </c>
      <c r="J37" s="1">
        <f>IF(F37="fehler",1,0)</f>
        <v>0</v>
      </c>
    </row>
    <row r="38" spans="1:20" x14ac:dyDescent="0.25">
      <c r="A38" s="178" t="s">
        <v>12</v>
      </c>
      <c r="B38" s="178"/>
      <c r="C38" s="178"/>
      <c r="E38" s="25"/>
      <c r="F38" s="26"/>
      <c r="I38" s="1"/>
      <c r="J38" s="1"/>
    </row>
    <row r="39" spans="1:20" x14ac:dyDescent="0.25">
      <c r="A39" s="174" t="s">
        <v>213</v>
      </c>
      <c r="B39" s="175"/>
      <c r="C39" s="176"/>
      <c r="D39" s="14">
        <v>30</v>
      </c>
      <c r="E39" s="6">
        <f t="shared" si="4"/>
        <v>0.19867549668874171</v>
      </c>
      <c r="F39" s="19" t="str">
        <f t="shared" si="3"/>
        <v/>
      </c>
      <c r="I39" s="1">
        <f>IF(AND(D39&gt;0,E39&lt;0.1),0.5,IF(D39&gt;0,1,0))</f>
        <v>1</v>
      </c>
      <c r="J39" s="1">
        <f>IF(F39="fehler",1,0)</f>
        <v>0</v>
      </c>
    </row>
    <row r="40" spans="1:20" x14ac:dyDescent="0.25">
      <c r="A40" s="177"/>
      <c r="B40" s="177"/>
      <c r="C40" s="177"/>
      <c r="D40" s="14"/>
      <c r="E40" s="6" t="str">
        <f t="shared" si="4"/>
        <v/>
      </c>
      <c r="F40" s="19" t="str">
        <f t="shared" si="3"/>
        <v/>
      </c>
      <c r="I40" s="1">
        <f>IF(AND(D40&gt;0,E40&lt;0.1),0.5,IF(D40&gt;0,1,0))</f>
        <v>0</v>
      </c>
      <c r="J40" s="1">
        <f>IF(F40="fehler",1,0)</f>
        <v>0</v>
      </c>
    </row>
    <row r="41" spans="1:20" x14ac:dyDescent="0.25">
      <c r="A41" s="167" t="s">
        <v>350</v>
      </c>
      <c r="B41" s="167"/>
      <c r="C41" s="167"/>
      <c r="D41" s="1"/>
      <c r="F41" s="19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79" t="s">
        <v>217</v>
      </c>
      <c r="B42" s="172"/>
      <c r="C42" s="173"/>
      <c r="D42" s="14">
        <v>30</v>
      </c>
      <c r="E42" s="6">
        <f t="shared" ref="E42:E49" si="5">IF(D42="","",D42/$D$50)</f>
        <v>0.19867549668874171</v>
      </c>
      <c r="F42" s="19" t="str">
        <f t="shared" si="3"/>
        <v/>
      </c>
      <c r="H42" s="1"/>
      <c r="I42" s="1">
        <f t="shared" ref="I42:I49" si="6">IF(AND(D42&gt;0,E42&lt;0.1),0.5,IF(D42&gt;0,1,0))</f>
        <v>1</v>
      </c>
      <c r="J42" s="1">
        <f t="shared" ref="J42:J49" si="7">IF(F42="fehler",1,0)</f>
        <v>0</v>
      </c>
      <c r="K42" s="1" t="str">
        <f t="shared" ref="K42:K49" si="8">IF(OR(A42=$C$200,A42=$C$201),1,"")</f>
        <v/>
      </c>
      <c r="L42" s="1" t="str">
        <f t="shared" ref="L42:L49" si="9">IF(OR(A42=$C$200,A42=$C$201),D42,"")</f>
        <v/>
      </c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72" t="s">
        <v>227</v>
      </c>
      <c r="B43" s="172"/>
      <c r="C43" s="173"/>
      <c r="D43" s="14">
        <v>9</v>
      </c>
      <c r="E43" s="6">
        <f t="shared" si="5"/>
        <v>5.9602649006622516E-2</v>
      </c>
      <c r="F43" s="19" t="str">
        <f t="shared" si="3"/>
        <v/>
      </c>
      <c r="H43" s="1"/>
      <c r="I43" s="1">
        <f t="shared" si="6"/>
        <v>0.5</v>
      </c>
      <c r="J43" s="1">
        <f t="shared" si="7"/>
        <v>0</v>
      </c>
      <c r="K43" s="1" t="str">
        <f t="shared" si="8"/>
        <v/>
      </c>
      <c r="L43" s="1" t="str">
        <f t="shared" si="9"/>
        <v/>
      </c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72" t="s">
        <v>168</v>
      </c>
      <c r="B44" s="172"/>
      <c r="C44" s="173"/>
      <c r="D44" s="14">
        <v>4</v>
      </c>
      <c r="E44" s="6">
        <f t="shared" si="5"/>
        <v>2.6490066225165563E-2</v>
      </c>
      <c r="F44" s="19" t="str">
        <f t="shared" si="3"/>
        <v/>
      </c>
      <c r="H44" s="1"/>
      <c r="I44" s="1">
        <f t="shared" si="6"/>
        <v>0.5</v>
      </c>
      <c r="J44" s="1">
        <f t="shared" si="7"/>
        <v>0</v>
      </c>
      <c r="K44" s="1">
        <f t="shared" si="8"/>
        <v>1</v>
      </c>
      <c r="L44" s="1">
        <f t="shared" si="9"/>
        <v>4</v>
      </c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72"/>
      <c r="B45" s="172"/>
      <c r="C45" s="173"/>
      <c r="D45" s="14"/>
      <c r="E45" s="6" t="str">
        <f t="shared" si="5"/>
        <v/>
      </c>
      <c r="F45" s="19" t="str">
        <f t="shared" si="3"/>
        <v/>
      </c>
      <c r="H45" s="1"/>
      <c r="I45" s="1">
        <f t="shared" si="6"/>
        <v>0</v>
      </c>
      <c r="J45" s="1">
        <f t="shared" si="7"/>
        <v>0</v>
      </c>
      <c r="K45" s="1" t="str">
        <f t="shared" si="8"/>
        <v/>
      </c>
      <c r="L45" s="1" t="str">
        <f t="shared" si="9"/>
        <v/>
      </c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72"/>
      <c r="B46" s="172"/>
      <c r="C46" s="173"/>
      <c r="D46" s="14"/>
      <c r="E46" s="6" t="str">
        <f t="shared" si="5"/>
        <v/>
      </c>
      <c r="F46" s="19" t="str">
        <f t="shared" si="3"/>
        <v/>
      </c>
      <c r="H46" s="1"/>
      <c r="I46" s="1">
        <f t="shared" si="6"/>
        <v>0</v>
      </c>
      <c r="J46" s="1">
        <f t="shared" si="7"/>
        <v>0</v>
      </c>
      <c r="K46" s="1" t="str">
        <f t="shared" si="8"/>
        <v/>
      </c>
      <c r="L46" s="1" t="str">
        <f t="shared" si="9"/>
        <v/>
      </c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72"/>
      <c r="B47" s="172"/>
      <c r="C47" s="173"/>
      <c r="D47" s="14"/>
      <c r="E47" s="6" t="str">
        <f t="shared" si="5"/>
        <v/>
      </c>
      <c r="F47" s="19" t="str">
        <f t="shared" si="3"/>
        <v/>
      </c>
      <c r="H47" s="1"/>
      <c r="I47" s="1">
        <f t="shared" si="6"/>
        <v>0</v>
      </c>
      <c r="J47" s="1">
        <f t="shared" si="7"/>
        <v>0</v>
      </c>
      <c r="K47" s="1" t="str">
        <f t="shared" si="8"/>
        <v/>
      </c>
      <c r="L47" s="1" t="str">
        <f t="shared" si="9"/>
        <v/>
      </c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72"/>
      <c r="B48" s="172"/>
      <c r="C48" s="173"/>
      <c r="D48" s="14"/>
      <c r="E48" s="6" t="str">
        <f t="shared" si="5"/>
        <v/>
      </c>
      <c r="F48" s="19" t="str">
        <f t="shared" si="3"/>
        <v/>
      </c>
      <c r="H48" s="1"/>
      <c r="I48" s="1">
        <f t="shared" si="6"/>
        <v>0</v>
      </c>
      <c r="J48" s="1">
        <f t="shared" si="7"/>
        <v>0</v>
      </c>
      <c r="K48" s="1" t="str">
        <f t="shared" si="8"/>
        <v/>
      </c>
      <c r="L48" s="1" t="str">
        <f t="shared" si="9"/>
        <v/>
      </c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72"/>
      <c r="B49" s="172"/>
      <c r="C49" s="173"/>
      <c r="D49" s="14"/>
      <c r="E49" s="6" t="str">
        <f t="shared" si="5"/>
        <v/>
      </c>
      <c r="F49" s="19" t="str">
        <f t="shared" si="3"/>
        <v/>
      </c>
      <c r="H49" s="1"/>
      <c r="I49" s="9">
        <f t="shared" si="6"/>
        <v>0</v>
      </c>
      <c r="J49" s="9">
        <f t="shared" si="7"/>
        <v>0</v>
      </c>
      <c r="K49" s="1" t="str">
        <f t="shared" si="8"/>
        <v/>
      </c>
      <c r="L49" s="1" t="str">
        <f t="shared" si="9"/>
        <v/>
      </c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/>
      <c r="B50" s="1"/>
      <c r="C50" s="24" t="s">
        <v>138</v>
      </c>
      <c r="D50" s="27">
        <f>SUM(D14:D49)</f>
        <v>151</v>
      </c>
      <c r="E50" s="25">
        <f>SUM(E14:E49)</f>
        <v>1</v>
      </c>
      <c r="F50" s="1"/>
      <c r="H50" s="1"/>
      <c r="I50" s="1">
        <f>SUM(I14:I49)</f>
        <v>6.5</v>
      </c>
      <c r="J50" s="1">
        <f>SUM(J14:J49)</f>
        <v>0</v>
      </c>
      <c r="K50" s="1">
        <f>SUM(K42:K49)</f>
        <v>1</v>
      </c>
      <c r="L50" s="1">
        <f>SUM(L43:L49)</f>
        <v>4</v>
      </c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/>
      <c r="B51" s="1"/>
      <c r="C51" s="1" t="s">
        <v>45</v>
      </c>
      <c r="D51" s="29">
        <f>SUM(D14:D21)</f>
        <v>60</v>
      </c>
      <c r="E51" s="7">
        <f>SUM(E14:E21)</f>
        <v>0.39735099337748342</v>
      </c>
      <c r="F51" s="1"/>
      <c r="H51" s="1"/>
      <c r="I51" s="1" t="str">
        <f>IF(I50&lt;5,"zu wenig Kulturen","")</f>
        <v/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/>
      <c r="B52" s="1"/>
      <c r="C52" s="1" t="s">
        <v>46</v>
      </c>
      <c r="D52" s="29">
        <f>SUM(D23:D27)</f>
        <v>17</v>
      </c>
      <c r="E52" s="7">
        <f>SUM(E23:E27)</f>
        <v>0.11258278145695365</v>
      </c>
      <c r="F52" s="1"/>
      <c r="G52" s="1"/>
      <c r="H52" s="1"/>
      <c r="I52" s="1"/>
      <c r="J52" s="1"/>
      <c r="K52" s="1"/>
      <c r="L52" s="1">
        <f>D50-L50</f>
        <v>147</v>
      </c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/>
      <c r="B53" s="1"/>
      <c r="C53" s="1" t="s">
        <v>54</v>
      </c>
      <c r="D53" s="29">
        <f>SUM(D29:D33)</f>
        <v>0</v>
      </c>
      <c r="E53" s="7">
        <f>SUM(E29:E33)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/>
      <c r="B54" s="1"/>
      <c r="C54" s="1" t="s">
        <v>163</v>
      </c>
      <c r="D54" s="29">
        <f>SUM(D35:D37)</f>
        <v>1</v>
      </c>
      <c r="E54" s="7">
        <f>SUM(E35:E37)</f>
        <v>6.6225165562913907E-3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1"/>
      <c r="B55" s="1"/>
      <c r="C55" s="1" t="s">
        <v>164</v>
      </c>
      <c r="D55" s="29">
        <f>SUM(D39:D40)</f>
        <v>30</v>
      </c>
      <c r="E55" s="7">
        <f>SUM(E39:E40)</f>
        <v>0.19867549668874171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idden="1" x14ac:dyDescent="0.25">
      <c r="A56" s="1"/>
      <c r="B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idden="1" x14ac:dyDescent="0.25">
      <c r="A57" s="1"/>
      <c r="B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idden="1" x14ac:dyDescent="0.25">
      <c r="A58" s="1"/>
      <c r="B58" s="1"/>
      <c r="C58" s="1" t="s">
        <v>160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idden="1" x14ac:dyDescent="0.25">
      <c r="A59" s="1"/>
      <c r="B59" s="1"/>
      <c r="C59" s="1" t="s">
        <v>162</v>
      </c>
      <c r="D59" s="1"/>
      <c r="E59" s="21">
        <f>SUMIF(G23:G27,0,E23:E27)</f>
        <v>7.9470198675496692E-2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idden="1" x14ac:dyDescent="0.25">
      <c r="A60" s="1"/>
      <c r="B60" s="1"/>
      <c r="C60" s="1" t="s">
        <v>161</v>
      </c>
      <c r="D60" s="1"/>
      <c r="E60" s="21">
        <f>SUMIF(G23:G27,1,E23:E27)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idden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idden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idden="1" x14ac:dyDescent="0.25">
      <c r="A64" s="1" t="s">
        <v>2</v>
      </c>
      <c r="B64" s="1" t="s">
        <v>3</v>
      </c>
      <c r="C64" s="1" t="s">
        <v>4</v>
      </c>
      <c r="D64" s="1" t="s">
        <v>158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idden="1" x14ac:dyDescent="0.25">
      <c r="A65" s="1" t="s">
        <v>5</v>
      </c>
      <c r="B65">
        <v>60</v>
      </c>
      <c r="C65" t="s">
        <v>14</v>
      </c>
      <c r="D65" s="1">
        <v>0</v>
      </c>
      <c r="E65" s="1"/>
      <c r="F65" s="1"/>
      <c r="G65" s="1"/>
      <c r="H65" s="1"/>
      <c r="I65" s="1" t="str">
        <f t="shared" ref="I65:I91" si="10">B65&amp;" "&amp; C65</f>
        <v>60 60 Leguminosen ÖVF (Reinsaat)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idden="1" x14ac:dyDescent="0.25">
      <c r="A66" s="1"/>
      <c r="B66">
        <v>125</v>
      </c>
      <c r="C66" t="s">
        <v>15</v>
      </c>
      <c r="D66" s="1">
        <v>0</v>
      </c>
      <c r="E66" s="1"/>
      <c r="F66" s="1"/>
      <c r="G66" s="1"/>
      <c r="H66" s="1"/>
      <c r="I66" s="1" t="str">
        <f t="shared" si="10"/>
        <v>125 125 Wintermenggetreide (nur mit mind. 25 % Leguminosen zulässig)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idden="1" x14ac:dyDescent="0.25">
      <c r="A67" s="1"/>
      <c r="B67">
        <v>144</v>
      </c>
      <c r="C67" t="s">
        <v>16</v>
      </c>
      <c r="D67" s="1">
        <v>0</v>
      </c>
      <c r="E67" s="1"/>
      <c r="F67" s="1"/>
      <c r="G67" s="1"/>
      <c r="H67" s="1"/>
      <c r="I67" s="1" t="str">
        <f t="shared" si="10"/>
        <v>144 144 Sommermenggetreide (nur mit mind. 25 % Leguminosen zulässig)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idden="1" x14ac:dyDescent="0.25">
      <c r="A68" s="1"/>
      <c r="B68">
        <v>210</v>
      </c>
      <c r="C68" t="s">
        <v>139</v>
      </c>
      <c r="D68" s="1">
        <v>0</v>
      </c>
      <c r="E68" s="1"/>
      <c r="F68" s="1"/>
      <c r="G68" s="1"/>
      <c r="H68" s="1"/>
      <c r="I68" s="1" t="str">
        <f t="shared" si="10"/>
        <v>210 210 Erbsen (Markerbse, Schalerbse, Zuckererbse, Futtererbse, Peluschke)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idden="1" x14ac:dyDescent="0.25">
      <c r="A69" s="1"/>
      <c r="B69">
        <v>211</v>
      </c>
      <c r="C69" t="s">
        <v>17</v>
      </c>
      <c r="D69" s="1">
        <v>0</v>
      </c>
      <c r="E69" s="1"/>
      <c r="F69" s="1"/>
      <c r="G69" s="1"/>
      <c r="H69" s="1"/>
      <c r="I69" s="1" t="str">
        <f t="shared" si="10"/>
        <v>211 211 Gemüseerbse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idden="1" x14ac:dyDescent="0.25">
      <c r="B70">
        <v>212</v>
      </c>
      <c r="C70" t="s">
        <v>140</v>
      </c>
      <c r="D70" s="1">
        <v>0</v>
      </c>
      <c r="I70" s="1" t="str">
        <f t="shared" si="10"/>
        <v>212 212 Platterbse</v>
      </c>
    </row>
    <row r="71" spans="1:20" hidden="1" x14ac:dyDescent="0.25">
      <c r="B71">
        <v>220</v>
      </c>
      <c r="C71" t="s">
        <v>18</v>
      </c>
      <c r="D71" s="1">
        <v>0</v>
      </c>
      <c r="I71" s="1" t="str">
        <f t="shared" si="10"/>
        <v>220 220 Ackerbohne/Puffbohne/Pferdebohne/Dicke Bohne</v>
      </c>
    </row>
    <row r="72" spans="1:20" hidden="1" x14ac:dyDescent="0.25">
      <c r="B72">
        <v>221</v>
      </c>
      <c r="C72" t="s">
        <v>141</v>
      </c>
      <c r="D72" s="1">
        <v>0</v>
      </c>
      <c r="I72" s="1" t="str">
        <f t="shared" si="10"/>
        <v xml:space="preserve">221 221 Wicken </v>
      </c>
    </row>
    <row r="73" spans="1:20" hidden="1" x14ac:dyDescent="0.25">
      <c r="B73">
        <v>230</v>
      </c>
      <c r="C73" t="s">
        <v>19</v>
      </c>
      <c r="D73" s="1">
        <v>0</v>
      </c>
      <c r="I73" s="1" t="str">
        <f t="shared" si="10"/>
        <v>230 230 Lupinen (Süßlupine, weiße Lupine, blaue/schmalblättrige Lupine, gelbe Lupine, Anden-Lupine)</v>
      </c>
    </row>
    <row r="74" spans="1:20" hidden="1" x14ac:dyDescent="0.25">
      <c r="B74">
        <v>240</v>
      </c>
      <c r="C74" t="s">
        <v>142</v>
      </c>
      <c r="D74" s="1">
        <v>0</v>
      </c>
      <c r="I74" s="1" t="str">
        <f t="shared" si="10"/>
        <v xml:space="preserve">240 240 Gemenge Erbsen/Bohnen </v>
      </c>
    </row>
    <row r="75" spans="1:20" hidden="1" x14ac:dyDescent="0.25">
      <c r="B75">
        <v>250</v>
      </c>
      <c r="C75" t="s">
        <v>20</v>
      </c>
      <c r="D75" s="1">
        <v>0</v>
      </c>
      <c r="I75" s="1" t="str">
        <f t="shared" si="10"/>
        <v>250 250 Gemenge Erbsen / Getreide (nur mit mind. 25 % Leguminosen zulässig)</v>
      </c>
    </row>
    <row r="76" spans="1:20" hidden="1" x14ac:dyDescent="0.25">
      <c r="B76">
        <v>290</v>
      </c>
      <c r="C76" t="s">
        <v>21</v>
      </c>
      <c r="D76" s="1">
        <v>0</v>
      </c>
      <c r="I76" s="1" t="str">
        <f t="shared" si="10"/>
        <v>290 290 Hülsenfrucht einer Gattung/Art, die in der aktuellen Liste nicht aufgeführt ist</v>
      </c>
    </row>
    <row r="77" spans="1:20" hidden="1" x14ac:dyDescent="0.25">
      <c r="B77">
        <v>292</v>
      </c>
      <c r="C77" t="s">
        <v>22</v>
      </c>
      <c r="D77" s="1">
        <v>0</v>
      </c>
      <c r="I77" s="1" t="str">
        <f t="shared" si="10"/>
        <v>292 292 Linsen (Speise-Linse)</v>
      </c>
    </row>
    <row r="78" spans="1:20" hidden="1" x14ac:dyDescent="0.25">
      <c r="B78">
        <v>330</v>
      </c>
      <c r="C78" t="s">
        <v>23</v>
      </c>
      <c r="D78" s="1">
        <v>0</v>
      </c>
      <c r="I78" s="1" t="str">
        <f t="shared" si="10"/>
        <v>330 330 Sojabohne</v>
      </c>
    </row>
    <row r="79" spans="1:20" hidden="1" x14ac:dyDescent="0.25">
      <c r="B79">
        <v>421</v>
      </c>
      <c r="C79" t="s">
        <v>143</v>
      </c>
      <c r="D79" s="1">
        <v>0</v>
      </c>
      <c r="I79" s="1" t="str">
        <f t="shared" si="10"/>
        <v>421 421 Rot-/Weiß-/Alexandriner-/Inkarnat-/Erd-/Schweden-/Persischer Klee</v>
      </c>
    </row>
    <row r="80" spans="1:20" hidden="1" x14ac:dyDescent="0.25">
      <c r="B80">
        <v>422</v>
      </c>
      <c r="C80" t="s">
        <v>24</v>
      </c>
      <c r="D80" s="1">
        <v>1</v>
      </c>
      <c r="I80" s="1" t="str">
        <f t="shared" si="10"/>
        <v>422 422 Kleegras (nur mit mind. 25 % Leguminosen zulässig)</v>
      </c>
    </row>
    <row r="81" spans="1:18" hidden="1" x14ac:dyDescent="0.25">
      <c r="B81">
        <v>423</v>
      </c>
      <c r="C81" t="s">
        <v>144</v>
      </c>
      <c r="D81" s="1">
        <v>0</v>
      </c>
      <c r="I81" s="1" t="str">
        <f t="shared" si="10"/>
        <v>423 423 Luzerne, Hopfenklee/Gelbklee, Bastardluzerne/Sandluzerne</v>
      </c>
    </row>
    <row r="82" spans="1:18" hidden="1" x14ac:dyDescent="0.25">
      <c r="B82">
        <v>425</v>
      </c>
      <c r="C82" t="s">
        <v>166</v>
      </c>
      <c r="D82" s="1">
        <v>0</v>
      </c>
      <c r="I82" s="1" t="str">
        <f t="shared" si="10"/>
        <v xml:space="preserve">425 425 Klee-Luzerne-Gemisch </v>
      </c>
    </row>
    <row r="83" spans="1:18" hidden="1" x14ac:dyDescent="0.25">
      <c r="B83">
        <v>426</v>
      </c>
      <c r="C83" t="s">
        <v>145</v>
      </c>
      <c r="D83" s="1">
        <v>0</v>
      </c>
      <c r="I83" s="1" t="str">
        <f t="shared" si="10"/>
        <v>426 426 Bockshornklee, Schabzieger Klee</v>
      </c>
    </row>
    <row r="84" spans="1:18" hidden="1" x14ac:dyDescent="0.25">
      <c r="B84">
        <v>427</v>
      </c>
      <c r="C84" t="s">
        <v>146</v>
      </c>
      <c r="D84" s="1">
        <v>0</v>
      </c>
      <c r="I84" s="1" t="str">
        <f t="shared" si="10"/>
        <v>427 427 Hornklee, Hornschotenklee</v>
      </c>
    </row>
    <row r="85" spans="1:18" hidden="1" x14ac:dyDescent="0.25">
      <c r="B85">
        <v>429</v>
      </c>
      <c r="C85" t="s">
        <v>147</v>
      </c>
      <c r="D85" s="1">
        <v>0</v>
      </c>
      <c r="I85" s="1" t="str">
        <f t="shared" si="10"/>
        <v>429 429 Esparsette</v>
      </c>
    </row>
    <row r="86" spans="1:18" hidden="1" x14ac:dyDescent="0.25">
      <c r="B86">
        <v>430</v>
      </c>
      <c r="C86" t="s">
        <v>148</v>
      </c>
      <c r="D86" s="1">
        <v>0</v>
      </c>
      <c r="I86" s="1" t="str">
        <f t="shared" si="10"/>
        <v>430 430 Serradella</v>
      </c>
    </row>
    <row r="87" spans="1:18" hidden="1" x14ac:dyDescent="0.25">
      <c r="B87">
        <v>431</v>
      </c>
      <c r="C87" t="s">
        <v>149</v>
      </c>
      <c r="D87" s="1">
        <v>0</v>
      </c>
      <c r="I87" s="1" t="str">
        <f t="shared" si="10"/>
        <v>431 431 Steinklee</v>
      </c>
    </row>
    <row r="88" spans="1:18" hidden="1" x14ac:dyDescent="0.25">
      <c r="B88">
        <v>432</v>
      </c>
      <c r="C88" t="s">
        <v>150</v>
      </c>
      <c r="D88" s="1">
        <v>0</v>
      </c>
      <c r="I88" s="1" t="str">
        <f t="shared" si="10"/>
        <v>432 432 Kleemischung aus NC 421, 427, 431 (stickstoffbindend)</v>
      </c>
    </row>
    <row r="89" spans="1:18" hidden="1" x14ac:dyDescent="0.25">
      <c r="B89">
        <v>433</v>
      </c>
      <c r="C89" t="s">
        <v>165</v>
      </c>
      <c r="D89" s="1">
        <v>1</v>
      </c>
      <c r="I89" s="1" t="str">
        <f t="shared" si="10"/>
        <v>433 433 Luzerne-Gras-Gemisch (nur mit mind. 25 % Leguminosen zulässig)</v>
      </c>
    </row>
    <row r="90" spans="1:18" hidden="1" x14ac:dyDescent="0.25">
      <c r="B90">
        <v>635</v>
      </c>
      <c r="C90" t="s">
        <v>25</v>
      </c>
      <c r="D90" s="1">
        <v>0</v>
      </c>
      <c r="I90" s="1" t="str">
        <f t="shared" si="10"/>
        <v>635 635 Gartenbohne (Gartenbohne/ Buschbohne/Stangenbohne, Feuerbohne/ Prunkbohne)</v>
      </c>
    </row>
    <row r="91" spans="1:18" hidden="1" x14ac:dyDescent="0.25">
      <c r="B91">
        <v>941</v>
      </c>
      <c r="C91" t="s">
        <v>151</v>
      </c>
      <c r="D91" s="1">
        <v>0</v>
      </c>
      <c r="I91" s="1" t="str">
        <f t="shared" si="10"/>
        <v>941 941 Gründüngung im Hauptfruchtanbau (nur mit mind. 25 % Leguminosen      zulässig)</v>
      </c>
    </row>
    <row r="92" spans="1:18" hidden="1" x14ac:dyDescent="0.25">
      <c r="A92" s="20" t="s">
        <v>6</v>
      </c>
      <c r="B92" s="20"/>
      <c r="C92" s="20"/>
      <c r="D92" s="20"/>
      <c r="E92" s="20"/>
      <c r="F92" s="20"/>
      <c r="G92" s="20"/>
      <c r="H92" s="20"/>
      <c r="I92" s="9"/>
      <c r="J92" s="20"/>
      <c r="K92" s="20"/>
      <c r="L92" s="20"/>
      <c r="M92" s="20"/>
      <c r="N92" s="20"/>
      <c r="O92" s="20"/>
      <c r="P92" s="20"/>
      <c r="Q92" s="20"/>
      <c r="R92" s="20"/>
    </row>
    <row r="93" spans="1:18" hidden="1" x14ac:dyDescent="0.25">
      <c r="A93" t="s">
        <v>7</v>
      </c>
      <c r="B93">
        <v>50</v>
      </c>
      <c r="C93" t="s">
        <v>26</v>
      </c>
      <c r="I93" s="1" t="str">
        <f t="shared" ref="I93:I114" si="11">B93&amp;" "&amp; C93</f>
        <v>50 50 Mischkulturen mit Saatgutmischung</v>
      </c>
    </row>
    <row r="94" spans="1:18" hidden="1" x14ac:dyDescent="0.25">
      <c r="B94">
        <v>112</v>
      </c>
      <c r="C94" t="s">
        <v>27</v>
      </c>
      <c r="I94" s="1" t="str">
        <f t="shared" si="11"/>
        <v>112 112 Winterhartweizen/Durum</v>
      </c>
    </row>
    <row r="95" spans="1:18" hidden="1" x14ac:dyDescent="0.25">
      <c r="B95">
        <v>113</v>
      </c>
      <c r="C95" t="s">
        <v>28</v>
      </c>
      <c r="I95" s="1" t="str">
        <f t="shared" si="11"/>
        <v>113 113 Sommerhartweizen/Durum</v>
      </c>
    </row>
    <row r="96" spans="1:18" hidden="1" x14ac:dyDescent="0.25">
      <c r="B96">
        <v>114</v>
      </c>
      <c r="C96" t="s">
        <v>152</v>
      </c>
      <c r="I96" s="1" t="str">
        <f t="shared" si="11"/>
        <v xml:space="preserve">114 114 Winter-Dinkel </v>
      </c>
    </row>
    <row r="97" spans="2:9" hidden="1" x14ac:dyDescent="0.25">
      <c r="B97">
        <v>115</v>
      </c>
      <c r="C97" t="s">
        <v>29</v>
      </c>
      <c r="I97" s="1" t="str">
        <f t="shared" si="11"/>
        <v>115 115 Winterweichweizen</v>
      </c>
    </row>
    <row r="98" spans="2:9" hidden="1" x14ac:dyDescent="0.25">
      <c r="B98">
        <v>116</v>
      </c>
      <c r="C98" t="s">
        <v>30</v>
      </c>
      <c r="I98" s="1" t="str">
        <f t="shared" si="11"/>
        <v xml:space="preserve">116 116 Sommerweichweizen </v>
      </c>
    </row>
    <row r="99" spans="2:9" hidden="1" x14ac:dyDescent="0.25">
      <c r="B99">
        <v>118</v>
      </c>
      <c r="C99" t="s">
        <v>31</v>
      </c>
      <c r="I99" s="1" t="str">
        <f t="shared" si="11"/>
        <v>118 118 Winter-Emmer/ -Einkorn</v>
      </c>
    </row>
    <row r="100" spans="2:9" hidden="1" x14ac:dyDescent="0.25">
      <c r="B100">
        <v>119</v>
      </c>
      <c r="C100" t="s">
        <v>32</v>
      </c>
      <c r="I100" s="1" t="str">
        <f t="shared" si="11"/>
        <v>119 119 Sommer-Emmer/ -Einkorn</v>
      </c>
    </row>
    <row r="101" spans="2:9" hidden="1" x14ac:dyDescent="0.25">
      <c r="B101">
        <v>120</v>
      </c>
      <c r="C101" t="s">
        <v>153</v>
      </c>
      <c r="I101" s="1" t="str">
        <f t="shared" si="11"/>
        <v>120 120 Sommer-Dinkel</v>
      </c>
    </row>
    <row r="102" spans="2:9" hidden="1" x14ac:dyDescent="0.25">
      <c r="B102">
        <v>121</v>
      </c>
      <c r="C102" t="s">
        <v>33</v>
      </c>
      <c r="I102" s="1" t="str">
        <f t="shared" si="11"/>
        <v>121 121 Winterroggen</v>
      </c>
    </row>
    <row r="103" spans="2:9" hidden="1" x14ac:dyDescent="0.25">
      <c r="B103">
        <v>122</v>
      </c>
      <c r="C103" t="s">
        <v>34</v>
      </c>
      <c r="I103" s="1" t="str">
        <f t="shared" si="11"/>
        <v>122 122 Sommerroggen</v>
      </c>
    </row>
    <row r="104" spans="2:9" hidden="1" x14ac:dyDescent="0.25">
      <c r="B104">
        <v>125</v>
      </c>
      <c r="C104" t="s">
        <v>35</v>
      </c>
      <c r="I104" s="1" t="str">
        <f t="shared" si="11"/>
        <v>125 125 Wintermenggetreide</v>
      </c>
    </row>
    <row r="105" spans="2:9" hidden="1" x14ac:dyDescent="0.25">
      <c r="B105">
        <v>131</v>
      </c>
      <c r="C105" t="s">
        <v>36</v>
      </c>
      <c r="I105" s="1" t="str">
        <f t="shared" si="11"/>
        <v>131 131 Wintergerste</v>
      </c>
    </row>
    <row r="106" spans="2:9" hidden="1" x14ac:dyDescent="0.25">
      <c r="B106">
        <v>132</v>
      </c>
      <c r="C106" t="s">
        <v>37</v>
      </c>
      <c r="I106" s="1" t="str">
        <f t="shared" si="11"/>
        <v>132 132 Sommergerste</v>
      </c>
    </row>
    <row r="107" spans="2:9" hidden="1" x14ac:dyDescent="0.25">
      <c r="B107">
        <v>142</v>
      </c>
      <c r="C107" t="s">
        <v>38</v>
      </c>
      <c r="I107" s="1" t="str">
        <f t="shared" si="11"/>
        <v>142 142 Winterhafer</v>
      </c>
    </row>
    <row r="108" spans="2:9" hidden="1" x14ac:dyDescent="0.25">
      <c r="B108">
        <v>143</v>
      </c>
      <c r="C108" t="s">
        <v>39</v>
      </c>
      <c r="I108" s="1" t="str">
        <f t="shared" si="11"/>
        <v>143 143 Sommerhafer</v>
      </c>
    </row>
    <row r="109" spans="2:9" hidden="1" x14ac:dyDescent="0.25">
      <c r="B109">
        <v>144</v>
      </c>
      <c r="C109" t="s">
        <v>40</v>
      </c>
      <c r="I109" s="1" t="str">
        <f t="shared" si="11"/>
        <v xml:space="preserve">144 144 Sommermenggetreide </v>
      </c>
    </row>
    <row r="110" spans="2:9" hidden="1" x14ac:dyDescent="0.25">
      <c r="B110">
        <v>156</v>
      </c>
      <c r="C110" t="s">
        <v>41</v>
      </c>
      <c r="I110" s="1" t="str">
        <f t="shared" si="11"/>
        <v>156 156 Wintertriticale</v>
      </c>
    </row>
    <row r="111" spans="2:9" hidden="1" x14ac:dyDescent="0.25">
      <c r="B111">
        <v>157</v>
      </c>
      <c r="C111" t="s">
        <v>42</v>
      </c>
      <c r="I111" s="1" t="str">
        <f t="shared" si="11"/>
        <v>157 157 Sommertriticale</v>
      </c>
    </row>
    <row r="112" spans="2:9" hidden="1" x14ac:dyDescent="0.25">
      <c r="B112">
        <v>181</v>
      </c>
      <c r="C112" t="s">
        <v>43</v>
      </c>
      <c r="I112" s="1" t="str">
        <f t="shared" si="11"/>
        <v>181 181 Rispenhirse (Panicum)</v>
      </c>
    </row>
    <row r="113" spans="1:18" hidden="1" x14ac:dyDescent="0.25">
      <c r="B113">
        <v>183</v>
      </c>
      <c r="C113" t="s">
        <v>154</v>
      </c>
      <c r="I113" s="1" t="str">
        <f t="shared" si="11"/>
        <v>183 183 Mohren-/Zuckerhirse (ohne Sudangras)</v>
      </c>
    </row>
    <row r="114" spans="1:18" hidden="1" x14ac:dyDescent="0.25">
      <c r="B114">
        <v>190</v>
      </c>
      <c r="C114" t="s">
        <v>44</v>
      </c>
      <c r="I114" s="1" t="str">
        <f t="shared" si="11"/>
        <v xml:space="preserve">190 190 Getreide einer Gattung/Art, die in der aktuellen Liste nicht aufgeführt ist </v>
      </c>
    </row>
    <row r="115" spans="1:18" hidden="1" x14ac:dyDescent="0.25">
      <c r="A115" s="20" t="s">
        <v>8</v>
      </c>
      <c r="B115" s="20"/>
      <c r="C115" s="20"/>
      <c r="D115" s="20"/>
      <c r="E115" s="20"/>
      <c r="F115" s="20"/>
      <c r="G115" s="20"/>
      <c r="H115" s="20"/>
      <c r="I115" s="9"/>
      <c r="J115" s="20"/>
      <c r="K115" s="20"/>
      <c r="L115" s="20"/>
      <c r="M115" s="20"/>
      <c r="N115" s="20"/>
      <c r="O115" s="20"/>
      <c r="P115" s="20"/>
      <c r="Q115" s="20"/>
      <c r="R115" s="20"/>
    </row>
    <row r="116" spans="1:18" hidden="1" x14ac:dyDescent="0.25">
      <c r="A116" t="s">
        <v>9</v>
      </c>
      <c r="B116">
        <v>613</v>
      </c>
      <c r="C116" t="s">
        <v>55</v>
      </c>
      <c r="I116" s="1" t="str">
        <f t="shared" ref="I116:I147" si="12">B116&amp;" "&amp; C116</f>
        <v>613 613 Gemüsekohl (Kopfkohl, Wirsing, Rot-/Weißkohl, Spitzkohl, Grünkohl, Kohlrabi, Markstammkohl, Blumenkohl, Romanesco, Brokkoli, Rosenkohl, Zierkohl)</v>
      </c>
    </row>
    <row r="117" spans="1:18" hidden="1" x14ac:dyDescent="0.25">
      <c r="B117">
        <v>614</v>
      </c>
      <c r="C117" t="s">
        <v>56</v>
      </c>
      <c r="I117" s="1" t="str">
        <f t="shared" si="12"/>
        <v>614 614 Brauner Senf (Brauner Senf/Sareptasenf)</v>
      </c>
    </row>
    <row r="118" spans="1:18" hidden="1" x14ac:dyDescent="0.25">
      <c r="B118">
        <v>615</v>
      </c>
      <c r="C118" t="s">
        <v>57</v>
      </c>
      <c r="I118" s="1" t="str">
        <f t="shared" si="12"/>
        <v>615 615 Echte Brunnenkresse</v>
      </c>
    </row>
    <row r="119" spans="1:18" hidden="1" x14ac:dyDescent="0.25">
      <c r="B119">
        <v>616</v>
      </c>
      <c r="C119" t="s">
        <v>58</v>
      </c>
      <c r="I119" s="1" t="str">
        <f t="shared" si="12"/>
        <v>616 616 Senfrauke (Garten-Senfrauke, Rucola)</v>
      </c>
    </row>
    <row r="120" spans="1:18" hidden="1" x14ac:dyDescent="0.25">
      <c r="B120">
        <v>617</v>
      </c>
      <c r="C120" t="s">
        <v>59</v>
      </c>
      <c r="I120" s="1" t="str">
        <f t="shared" si="12"/>
        <v>617 617 Gartenkresse</v>
      </c>
    </row>
    <row r="121" spans="1:18" hidden="1" x14ac:dyDescent="0.25">
      <c r="B121">
        <v>618</v>
      </c>
      <c r="C121" t="s">
        <v>60</v>
      </c>
      <c r="I121" s="1" t="str">
        <f t="shared" si="12"/>
        <v>618 618 Gartenrettiche (Weiße/rote Rettiche, schwarzer Winterrettich, Ölrettich, Radieschen)</v>
      </c>
    </row>
    <row r="122" spans="1:18" hidden="1" x14ac:dyDescent="0.25">
      <c r="B122">
        <v>619</v>
      </c>
      <c r="C122" t="s">
        <v>61</v>
      </c>
      <c r="I122" s="1" t="str">
        <f t="shared" si="12"/>
        <v>619 619 Weißer Senf</v>
      </c>
    </row>
    <row r="123" spans="1:18" hidden="1" x14ac:dyDescent="0.25">
      <c r="B123">
        <v>620</v>
      </c>
      <c r="C123" t="s">
        <v>62</v>
      </c>
      <c r="I123" s="1" t="str">
        <f t="shared" si="12"/>
        <v>620 620 Steckrübe, Kohlrübe</v>
      </c>
    </row>
    <row r="124" spans="1:18" hidden="1" x14ac:dyDescent="0.25">
      <c r="B124">
        <v>622</v>
      </c>
      <c r="C124" t="s">
        <v>63</v>
      </c>
      <c r="I124" s="1" t="str">
        <f t="shared" si="12"/>
        <v>622 622 Tomaten</v>
      </c>
    </row>
    <row r="125" spans="1:18" hidden="1" x14ac:dyDescent="0.25">
      <c r="B125">
        <v>623</v>
      </c>
      <c r="C125" t="s">
        <v>64</v>
      </c>
      <c r="I125" s="1" t="str">
        <f t="shared" si="12"/>
        <v>623 623 Auberginen</v>
      </c>
    </row>
    <row r="126" spans="1:18" hidden="1" x14ac:dyDescent="0.25">
      <c r="B126">
        <v>624</v>
      </c>
      <c r="C126" t="s">
        <v>65</v>
      </c>
      <c r="I126" s="1" t="str">
        <f t="shared" si="12"/>
        <v>624 624 Spanischer Pfeffer (Paprika, Chilli, Peperoni)</v>
      </c>
    </row>
    <row r="127" spans="1:18" hidden="1" x14ac:dyDescent="0.25">
      <c r="B127">
        <v>625</v>
      </c>
      <c r="C127" t="s">
        <v>66</v>
      </c>
      <c r="I127" s="1" t="str">
        <f t="shared" si="12"/>
        <v>625 625 Schwarze Tollkirsche</v>
      </c>
    </row>
    <row r="128" spans="1:18" hidden="1" x14ac:dyDescent="0.25">
      <c r="B128">
        <v>627</v>
      </c>
      <c r="C128" t="s">
        <v>67</v>
      </c>
      <c r="I128" s="1" t="str">
        <f t="shared" si="12"/>
        <v>627 627 Salatgurke (Gurke, Salatgurke, Einlegegurke)</v>
      </c>
    </row>
    <row r="129" spans="2:9" hidden="1" x14ac:dyDescent="0.25">
      <c r="B129">
        <v>628</v>
      </c>
      <c r="C129" t="s">
        <v>68</v>
      </c>
      <c r="I129" s="1" t="str">
        <f t="shared" si="12"/>
        <v>628 628 Zuckermelone (cucumis melo)</v>
      </c>
    </row>
    <row r="130" spans="2:9" hidden="1" x14ac:dyDescent="0.25">
      <c r="B130">
        <v>629</v>
      </c>
      <c r="C130" t="s">
        <v>69</v>
      </c>
      <c r="I130" s="1" t="str">
        <f t="shared" si="12"/>
        <v>629 629 Riesenkürbis (Risenkürbis, Hokkaidokürbis)</v>
      </c>
    </row>
    <row r="131" spans="2:9" hidden="1" x14ac:dyDescent="0.25">
      <c r="B131">
        <v>630</v>
      </c>
      <c r="C131" t="s">
        <v>70</v>
      </c>
      <c r="I131" s="1" t="str">
        <f t="shared" si="12"/>
        <v>630 630 Gartenkürbis (cucurbita pepo) (Gartenkürbis, Steirischer Kürbis, Zucchini, Spaghettikürbis, Zierkürbis)</v>
      </c>
    </row>
    <row r="132" spans="2:9" hidden="1" x14ac:dyDescent="0.25">
      <c r="B132">
        <v>631</v>
      </c>
      <c r="C132" t="s">
        <v>71</v>
      </c>
      <c r="I132" s="1" t="str">
        <f t="shared" si="12"/>
        <v>631 631 Melone (Citrullus) (Wassermelone)</v>
      </c>
    </row>
    <row r="133" spans="2:9" hidden="1" x14ac:dyDescent="0.25">
      <c r="B133">
        <v>633</v>
      </c>
      <c r="C133" t="s">
        <v>72</v>
      </c>
      <c r="I133" s="1" t="str">
        <f t="shared" si="12"/>
        <v>633 633 Allium/Lauch (Speise-Zwiebel, Schalotte, Lauch, Knoblauch, Schnittlauch, Winterheckenzwiebel, Bärlauch)</v>
      </c>
    </row>
    <row r="134" spans="2:9" hidden="1" x14ac:dyDescent="0.25">
      <c r="B134">
        <v>634</v>
      </c>
      <c r="C134" t="s">
        <v>73</v>
      </c>
      <c r="I134" s="1" t="str">
        <f t="shared" si="12"/>
        <v>634 634 Möhre (Möhre/Karotte, Futtermöhre)</v>
      </c>
    </row>
    <row r="135" spans="2:9" hidden="1" x14ac:dyDescent="0.25">
      <c r="B135">
        <v>635</v>
      </c>
      <c r="C135" t="s">
        <v>25</v>
      </c>
      <c r="I135" s="1" t="str">
        <f t="shared" si="12"/>
        <v>635 635 Gartenbohne (Gartenbohne/ Buschbohne/Stangenbohne, Feuerbohne/ Prunkbohne)</v>
      </c>
    </row>
    <row r="136" spans="2:9" hidden="1" x14ac:dyDescent="0.25">
      <c r="B136">
        <v>636</v>
      </c>
      <c r="C136" t="s">
        <v>74</v>
      </c>
      <c r="I136" s="1" t="str">
        <f t="shared" si="12"/>
        <v>636 636 Feldsalate (Feldsalat/Ackersalat/ Rapunzel)</v>
      </c>
    </row>
    <row r="137" spans="2:9" hidden="1" x14ac:dyDescent="0.25">
      <c r="B137">
        <v>637</v>
      </c>
      <c r="C137" t="s">
        <v>75</v>
      </c>
      <c r="I137" s="1" t="str">
        <f t="shared" si="12"/>
        <v>637 637 Lattich (Garten-Salat/Lattich, Lollo Rosso, Romana-Salat/Römischer Salat)</v>
      </c>
    </row>
    <row r="138" spans="2:9" hidden="1" x14ac:dyDescent="0.25">
      <c r="B138">
        <v>638</v>
      </c>
      <c r="C138" t="s">
        <v>76</v>
      </c>
      <c r="I138" s="1" t="str">
        <f t="shared" si="12"/>
        <v>638 638 Spinat</v>
      </c>
    </row>
    <row r="139" spans="2:9" hidden="1" x14ac:dyDescent="0.25">
      <c r="B139">
        <v>639</v>
      </c>
      <c r="C139" t="s">
        <v>77</v>
      </c>
      <c r="I139" s="1" t="str">
        <f t="shared" si="12"/>
        <v>639 639 Mangold, Rote Beete/Rote Rübe</v>
      </c>
    </row>
    <row r="140" spans="2:9" hidden="1" x14ac:dyDescent="0.25">
      <c r="B140">
        <v>640</v>
      </c>
      <c r="C140" t="s">
        <v>78</v>
      </c>
      <c r="I140" s="1" t="str">
        <f t="shared" si="12"/>
        <v>640 640 Melde (Garten-Melde)</v>
      </c>
    </row>
    <row r="141" spans="2:9" hidden="1" x14ac:dyDescent="0.25">
      <c r="B141">
        <v>641</v>
      </c>
      <c r="C141" t="s">
        <v>79</v>
      </c>
      <c r="I141" s="1" t="str">
        <f t="shared" si="12"/>
        <v>641 641 Sellerie (Knollen-Sellerie, Bleich-Sellerie, Stangen-Sellerie)</v>
      </c>
    </row>
    <row r="142" spans="2:9" hidden="1" x14ac:dyDescent="0.25">
      <c r="B142">
        <v>642</v>
      </c>
      <c r="C142" t="s">
        <v>80</v>
      </c>
      <c r="I142" s="1" t="str">
        <f t="shared" si="12"/>
        <v>642 642 Ampfer (Wiesen-Sauerampfer)</v>
      </c>
    </row>
    <row r="143" spans="2:9" hidden="1" x14ac:dyDescent="0.25">
      <c r="B143">
        <v>643</v>
      </c>
      <c r="C143" t="s">
        <v>81</v>
      </c>
      <c r="I143" s="1" t="str">
        <f t="shared" si="12"/>
        <v>643 643 Pastinaken</v>
      </c>
    </row>
    <row r="144" spans="2:9" hidden="1" x14ac:dyDescent="0.25">
      <c r="B144">
        <v>644</v>
      </c>
      <c r="C144" t="s">
        <v>82</v>
      </c>
      <c r="I144" s="1" t="str">
        <f t="shared" si="12"/>
        <v>644 644 Zichorien/Wegwarten (Chicoree, Radiccio, krausblättrige Endivie, ganzblättrige Endivie, Zichorie)</v>
      </c>
    </row>
    <row r="145" spans="2:9" hidden="1" x14ac:dyDescent="0.25">
      <c r="B145">
        <v>645</v>
      </c>
      <c r="C145" t="s">
        <v>83</v>
      </c>
      <c r="I145" s="1" t="str">
        <f t="shared" si="12"/>
        <v>645 645 Kichererbsen</v>
      </c>
    </row>
    <row r="146" spans="2:9" hidden="1" x14ac:dyDescent="0.25">
      <c r="B146">
        <v>646</v>
      </c>
      <c r="C146" t="s">
        <v>84</v>
      </c>
      <c r="I146" s="1" t="str">
        <f t="shared" si="12"/>
        <v>646 646 Meerrettich</v>
      </c>
    </row>
    <row r="147" spans="2:9" hidden="1" x14ac:dyDescent="0.25">
      <c r="B147">
        <v>647</v>
      </c>
      <c r="C147" t="s">
        <v>85</v>
      </c>
      <c r="I147" s="1" t="str">
        <f t="shared" si="12"/>
        <v>647 647 Schwarzwurzeln</v>
      </c>
    </row>
    <row r="148" spans="2:9" hidden="1" x14ac:dyDescent="0.25">
      <c r="B148">
        <v>648</v>
      </c>
      <c r="C148" t="s">
        <v>86</v>
      </c>
      <c r="I148" s="1" t="str">
        <f t="shared" ref="I148:I179" si="13">B148&amp;" "&amp; C148</f>
        <v>648 648 Fenchel (Gemüsefenchel/Körnerfenchel)</v>
      </c>
    </row>
    <row r="149" spans="2:9" hidden="1" x14ac:dyDescent="0.25">
      <c r="B149">
        <v>651</v>
      </c>
      <c r="C149" t="s">
        <v>87</v>
      </c>
      <c r="I149" s="1" t="str">
        <f t="shared" si="13"/>
        <v>651 651 Anethum (Dill, Gurkenkraut)</v>
      </c>
    </row>
    <row r="150" spans="2:9" hidden="1" x14ac:dyDescent="0.25">
      <c r="B150">
        <v>652</v>
      </c>
      <c r="C150" t="s">
        <v>88</v>
      </c>
      <c r="I150" s="1" t="str">
        <f t="shared" si="13"/>
        <v>652 652 Kerbel (Kerbel/echter Kerbel, Wiesenkerbel)</v>
      </c>
    </row>
    <row r="151" spans="2:9" hidden="1" x14ac:dyDescent="0.25">
      <c r="B151">
        <v>653</v>
      </c>
      <c r="C151" t="s">
        <v>89</v>
      </c>
      <c r="I151" s="1" t="str">
        <f t="shared" si="13"/>
        <v>653 653 Bibernellen (Anis)</v>
      </c>
    </row>
    <row r="152" spans="2:9" hidden="1" x14ac:dyDescent="0.25">
      <c r="B152">
        <v>654</v>
      </c>
      <c r="C152" t="s">
        <v>90</v>
      </c>
      <c r="I152" s="1" t="str">
        <f t="shared" si="13"/>
        <v>654 654 Kümmel (Echter Kümmel)</v>
      </c>
    </row>
    <row r="153" spans="2:9" hidden="1" x14ac:dyDescent="0.25">
      <c r="B153">
        <v>655</v>
      </c>
      <c r="C153" t="s">
        <v>91</v>
      </c>
      <c r="I153" s="1" t="str">
        <f t="shared" si="13"/>
        <v>655 655 Kreuzkümmel (Echter Kreuzkümmel)</v>
      </c>
    </row>
    <row r="154" spans="2:9" hidden="1" x14ac:dyDescent="0.25">
      <c r="B154">
        <v>656</v>
      </c>
      <c r="C154" t="s">
        <v>92</v>
      </c>
      <c r="I154" s="1" t="str">
        <f t="shared" si="13"/>
        <v>656 656 Schwarzkümmel (Echter Schwarzkümmel, Jungfer im Grünen)</v>
      </c>
    </row>
    <row r="155" spans="2:9" hidden="1" x14ac:dyDescent="0.25">
      <c r="B155">
        <v>657</v>
      </c>
      <c r="C155" t="s">
        <v>93</v>
      </c>
      <c r="I155" s="1" t="str">
        <f t="shared" si="13"/>
        <v>657 657 Koriander</v>
      </c>
    </row>
    <row r="156" spans="2:9" hidden="1" x14ac:dyDescent="0.25">
      <c r="B156">
        <v>658</v>
      </c>
      <c r="C156" t="s">
        <v>94</v>
      </c>
      <c r="I156" s="1" t="str">
        <f t="shared" si="13"/>
        <v>658 658 Liebstöckel/Maggikraut</v>
      </c>
    </row>
    <row r="157" spans="2:9" hidden="1" x14ac:dyDescent="0.25">
      <c r="B157">
        <v>659</v>
      </c>
      <c r="C157" t="s">
        <v>95</v>
      </c>
      <c r="I157" s="1" t="str">
        <f t="shared" si="13"/>
        <v>659 659 Petroselinum (Petersilie)</v>
      </c>
    </row>
    <row r="158" spans="2:9" hidden="1" x14ac:dyDescent="0.25">
      <c r="B158">
        <v>660</v>
      </c>
      <c r="C158" t="s">
        <v>96</v>
      </c>
      <c r="I158" s="1" t="str">
        <f t="shared" si="13"/>
        <v>660 660 Basilikum</v>
      </c>
    </row>
    <row r="159" spans="2:9" hidden="1" x14ac:dyDescent="0.25">
      <c r="B159">
        <v>661</v>
      </c>
      <c r="C159" t="s">
        <v>97</v>
      </c>
      <c r="I159" s="1" t="str">
        <f t="shared" si="13"/>
        <v>661 661 Rosmarin</v>
      </c>
    </row>
    <row r="160" spans="2:9" hidden="1" x14ac:dyDescent="0.25">
      <c r="B160">
        <v>662</v>
      </c>
      <c r="C160" t="s">
        <v>98</v>
      </c>
      <c r="I160" s="1" t="str">
        <f t="shared" si="13"/>
        <v>662 662 Salbei (Küchen-/Heilsalbei, Buntschopf-Salbei)</v>
      </c>
    </row>
    <row r="161" spans="2:9" hidden="1" x14ac:dyDescent="0.25">
      <c r="B161">
        <v>663</v>
      </c>
      <c r="C161" t="s">
        <v>99</v>
      </c>
      <c r="I161" s="1" t="str">
        <f t="shared" si="13"/>
        <v>663 663 Borretsch</v>
      </c>
    </row>
    <row r="162" spans="2:9" hidden="1" x14ac:dyDescent="0.25">
      <c r="B162">
        <v>664</v>
      </c>
      <c r="C162" t="s">
        <v>100</v>
      </c>
      <c r="I162" s="1" t="str">
        <f t="shared" si="13"/>
        <v>664 664 Oregano (Echter Majoran, Oregano/Dost/Wilder Majoran)</v>
      </c>
    </row>
    <row r="163" spans="2:9" hidden="1" x14ac:dyDescent="0.25">
      <c r="B163">
        <v>665</v>
      </c>
      <c r="C163" t="s">
        <v>101</v>
      </c>
      <c r="I163" s="1" t="str">
        <f t="shared" si="13"/>
        <v>665 665 Bohnenkräuter</v>
      </c>
    </row>
    <row r="164" spans="2:9" hidden="1" x14ac:dyDescent="0.25">
      <c r="B164">
        <v>666</v>
      </c>
      <c r="C164" t="s">
        <v>102</v>
      </c>
      <c r="I164" s="1" t="str">
        <f t="shared" si="13"/>
        <v>666 666 Hyssopus (Ysop/Eisenkraut)</v>
      </c>
    </row>
    <row r="165" spans="2:9" hidden="1" x14ac:dyDescent="0.25">
      <c r="B165">
        <v>667</v>
      </c>
      <c r="C165" t="s">
        <v>103</v>
      </c>
      <c r="I165" s="1" t="str">
        <f t="shared" si="13"/>
        <v>667 667 Verbenen (Echtes Eisenkraut)</v>
      </c>
    </row>
    <row r="166" spans="2:9" hidden="1" x14ac:dyDescent="0.25">
      <c r="B166">
        <v>668</v>
      </c>
      <c r="C166" t="s">
        <v>104</v>
      </c>
      <c r="I166" s="1" t="str">
        <f t="shared" si="13"/>
        <v>668 668 Lavendel (Echter Lavendel, Speik-Lavendel, Hybrid-Lavendel)</v>
      </c>
    </row>
    <row r="167" spans="2:9" hidden="1" x14ac:dyDescent="0.25">
      <c r="B167">
        <v>669</v>
      </c>
      <c r="C167" t="s">
        <v>105</v>
      </c>
      <c r="I167" s="1" t="str">
        <f t="shared" si="13"/>
        <v>669 669 Thymiane (Thymian, Gartenthymian, Echter Thymian)</v>
      </c>
    </row>
    <row r="168" spans="2:9" hidden="1" x14ac:dyDescent="0.25">
      <c r="B168">
        <v>670</v>
      </c>
      <c r="C168" t="s">
        <v>106</v>
      </c>
      <c r="I168" s="1" t="str">
        <f t="shared" si="13"/>
        <v>670 670 Melissen (Zitronenmelisse)</v>
      </c>
    </row>
    <row r="169" spans="2:9" hidden="1" x14ac:dyDescent="0.25">
      <c r="B169">
        <v>671</v>
      </c>
      <c r="C169" t="s">
        <v>107</v>
      </c>
      <c r="I169" s="1" t="str">
        <f t="shared" si="13"/>
        <v>671 671 Enziane</v>
      </c>
    </row>
    <row r="170" spans="2:9" hidden="1" x14ac:dyDescent="0.25">
      <c r="B170">
        <v>672</v>
      </c>
      <c r="C170" t="s">
        <v>108</v>
      </c>
      <c r="I170" s="1" t="str">
        <f t="shared" si="13"/>
        <v>672 672 Minzen (Pfefferminze, Grüne Minze)</v>
      </c>
    </row>
    <row r="171" spans="2:9" hidden="1" x14ac:dyDescent="0.25">
      <c r="B171">
        <v>673</v>
      </c>
      <c r="C171" t="s">
        <v>109</v>
      </c>
      <c r="I171" s="1" t="str">
        <f t="shared" si="13"/>
        <v>673 673 Artemisia (Wermut, Estragon, Beifuß)</v>
      </c>
    </row>
    <row r="172" spans="2:9" hidden="1" x14ac:dyDescent="0.25">
      <c r="B172">
        <v>674</v>
      </c>
      <c r="C172" t="s">
        <v>110</v>
      </c>
      <c r="I172" s="1" t="str">
        <f t="shared" si="13"/>
        <v>674 674 Ringelblumen (Garten-Ringelblume)</v>
      </c>
    </row>
    <row r="173" spans="2:9" hidden="1" x14ac:dyDescent="0.25">
      <c r="B173">
        <v>675</v>
      </c>
      <c r="C173" t="s">
        <v>111</v>
      </c>
      <c r="I173" s="1" t="str">
        <f t="shared" si="13"/>
        <v>675 675 Sonnenhut (Schmalblättriger Sonnenhut, Purpur-Sonnenhut)</v>
      </c>
    </row>
    <row r="174" spans="2:9" hidden="1" x14ac:dyDescent="0.25">
      <c r="B174">
        <v>676</v>
      </c>
      <c r="C174" t="s">
        <v>112</v>
      </c>
      <c r="I174" s="1" t="str">
        <f t="shared" si="13"/>
        <v>676 676 Wegeriche (Spitzwegerich)</v>
      </c>
    </row>
    <row r="175" spans="2:9" hidden="1" x14ac:dyDescent="0.25">
      <c r="B175">
        <v>677</v>
      </c>
      <c r="C175" t="s">
        <v>113</v>
      </c>
      <c r="I175" s="1" t="str">
        <f t="shared" si="13"/>
        <v>677 677 Kamillen (Echte Kamille)</v>
      </c>
    </row>
    <row r="176" spans="2:9" hidden="1" x14ac:dyDescent="0.25">
      <c r="B176">
        <v>678</v>
      </c>
      <c r="C176" t="s">
        <v>114</v>
      </c>
      <c r="I176" s="1" t="str">
        <f t="shared" si="13"/>
        <v>678 678 Schafgarben (Gelbe Schafgarbe)</v>
      </c>
    </row>
    <row r="177" spans="1:18" hidden="1" x14ac:dyDescent="0.25">
      <c r="B177">
        <v>679</v>
      </c>
      <c r="C177" t="s">
        <v>115</v>
      </c>
      <c r="I177" s="1" t="str">
        <f t="shared" si="13"/>
        <v>679 679 Baldriane (Echter Baldrian)</v>
      </c>
    </row>
    <row r="178" spans="1:18" hidden="1" x14ac:dyDescent="0.25">
      <c r="B178">
        <v>680</v>
      </c>
      <c r="C178" t="s">
        <v>116</v>
      </c>
      <c r="I178" s="1" t="str">
        <f t="shared" si="13"/>
        <v>680 680 Johanniskräuter (Echtes Johanniskraut)</v>
      </c>
    </row>
    <row r="179" spans="1:18" hidden="1" x14ac:dyDescent="0.25">
      <c r="B179">
        <v>681</v>
      </c>
      <c r="C179" t="s">
        <v>117</v>
      </c>
      <c r="I179" s="1" t="str">
        <f t="shared" si="13"/>
        <v>681 681 Frauenmantel</v>
      </c>
    </row>
    <row r="180" spans="1:18" hidden="1" x14ac:dyDescent="0.25">
      <c r="B180">
        <v>682</v>
      </c>
      <c r="C180" t="s">
        <v>118</v>
      </c>
      <c r="I180" s="1" t="str">
        <f t="shared" ref="I180:I187" si="14">B180&amp;" "&amp; C180</f>
        <v>682 682 Mariendisteln</v>
      </c>
    </row>
    <row r="181" spans="1:18" hidden="1" x14ac:dyDescent="0.25">
      <c r="B181">
        <v>683</v>
      </c>
      <c r="C181" t="s">
        <v>119</v>
      </c>
      <c r="I181" s="1" t="str">
        <f t="shared" si="14"/>
        <v>683 683 Galega (Geißraute)</v>
      </c>
    </row>
    <row r="182" spans="1:18" hidden="1" x14ac:dyDescent="0.25">
      <c r="B182">
        <v>684</v>
      </c>
      <c r="C182" t="s">
        <v>120</v>
      </c>
      <c r="I182" s="1" t="str">
        <f t="shared" si="14"/>
        <v>684 684 Löwenzahn</v>
      </c>
    </row>
    <row r="183" spans="1:18" hidden="1" x14ac:dyDescent="0.25">
      <c r="B183">
        <v>685</v>
      </c>
      <c r="C183" t="s">
        <v>121</v>
      </c>
      <c r="I183" s="1" t="str">
        <f t="shared" si="14"/>
        <v>685 685 Engelwurzen (Arznei-Engelwurz, Echter Engelwurz)</v>
      </c>
    </row>
    <row r="184" spans="1:18" hidden="1" x14ac:dyDescent="0.25">
      <c r="B184">
        <v>686</v>
      </c>
      <c r="C184" t="s">
        <v>122</v>
      </c>
      <c r="I184" s="1" t="str">
        <f t="shared" si="14"/>
        <v>686 686 Malven (Wilde Malve)</v>
      </c>
    </row>
    <row r="185" spans="1:18" hidden="1" x14ac:dyDescent="0.25">
      <c r="B185">
        <v>707</v>
      </c>
      <c r="C185" t="s">
        <v>123</v>
      </c>
      <c r="I185" s="1" t="str">
        <f t="shared" si="14"/>
        <v>707 707 Erdbeeren</v>
      </c>
    </row>
    <row r="186" spans="1:18" hidden="1" x14ac:dyDescent="0.25">
      <c r="B186">
        <v>860</v>
      </c>
      <c r="C186" t="s">
        <v>124</v>
      </c>
      <c r="I186" s="1" t="str">
        <f t="shared" si="14"/>
        <v>860 860 Spargel</v>
      </c>
    </row>
    <row r="187" spans="1:18" hidden="1" x14ac:dyDescent="0.25">
      <c r="B187">
        <v>861</v>
      </c>
      <c r="C187" t="s">
        <v>125</v>
      </c>
      <c r="I187" s="1" t="str">
        <f t="shared" si="14"/>
        <v>861 861 Artischocke</v>
      </c>
    </row>
    <row r="188" spans="1:18" hidden="1" x14ac:dyDescent="0.25">
      <c r="A188" s="20" t="s">
        <v>10</v>
      </c>
      <c r="B188" s="20"/>
      <c r="C188" s="20"/>
      <c r="D188" s="20"/>
      <c r="E188" s="20"/>
      <c r="F188" s="20"/>
      <c r="G188" s="20"/>
      <c r="H188" s="20"/>
      <c r="I188" s="9"/>
      <c r="J188" s="20"/>
      <c r="K188" s="20"/>
      <c r="L188" s="20"/>
      <c r="M188" s="20"/>
      <c r="N188" s="20"/>
      <c r="O188" s="20"/>
      <c r="P188" s="20"/>
      <c r="Q188" s="20"/>
      <c r="R188" s="20"/>
    </row>
    <row r="189" spans="1:18" hidden="1" x14ac:dyDescent="0.25">
      <c r="A189" t="s">
        <v>11</v>
      </c>
      <c r="B189">
        <v>601</v>
      </c>
      <c r="C189" t="s">
        <v>126</v>
      </c>
      <c r="I189" s="1" t="str">
        <f t="shared" ref="I189:I201" si="15">B189&amp;" "&amp; C189</f>
        <v xml:space="preserve">601 601 Stärkekartoffeln </v>
      </c>
    </row>
    <row r="190" spans="1:18" hidden="1" x14ac:dyDescent="0.25">
      <c r="B190">
        <v>602</v>
      </c>
      <c r="C190" t="s">
        <v>155</v>
      </c>
      <c r="I190" s="1" t="str">
        <f t="shared" si="15"/>
        <v>602 602 Kartoffeln (Speise)</v>
      </c>
    </row>
    <row r="191" spans="1:18" hidden="1" x14ac:dyDescent="0.25">
      <c r="B191">
        <v>606</v>
      </c>
      <c r="C191" t="s">
        <v>156</v>
      </c>
      <c r="I191" s="1" t="str">
        <f t="shared" si="15"/>
        <v>606 606 Pflanzkartoffeln</v>
      </c>
    </row>
    <row r="192" spans="1:18" hidden="1" x14ac:dyDescent="0.25">
      <c r="A192" t="s">
        <v>12</v>
      </c>
      <c r="B192">
        <v>171</v>
      </c>
      <c r="C192" t="s">
        <v>127</v>
      </c>
      <c r="I192" s="1" t="str">
        <f t="shared" si="15"/>
        <v>171 171 Mais</v>
      </c>
    </row>
    <row r="193" spans="2:9" hidden="1" x14ac:dyDescent="0.25">
      <c r="B193">
        <v>411</v>
      </c>
      <c r="C193" t="s">
        <v>128</v>
      </c>
      <c r="I193" s="1" t="str">
        <f t="shared" si="15"/>
        <v xml:space="preserve">411 411 Silomais </v>
      </c>
    </row>
    <row r="194" spans="2:9" hidden="1" x14ac:dyDescent="0.25">
      <c r="B194">
        <v>182</v>
      </c>
      <c r="C194" t="s">
        <v>129</v>
      </c>
      <c r="I194" s="1" t="str">
        <f t="shared" si="15"/>
        <v>182 182 Buchweizen</v>
      </c>
    </row>
    <row r="195" spans="2:9" hidden="1" x14ac:dyDescent="0.25">
      <c r="B195">
        <v>311</v>
      </c>
      <c r="C195" t="s">
        <v>130</v>
      </c>
      <c r="I195" s="1" t="str">
        <f t="shared" si="15"/>
        <v xml:space="preserve">311 311 Winterraps </v>
      </c>
    </row>
    <row r="196" spans="2:9" hidden="1" x14ac:dyDescent="0.25">
      <c r="B196">
        <v>312</v>
      </c>
      <c r="C196" t="s">
        <v>131</v>
      </c>
      <c r="I196" s="1" t="str">
        <f t="shared" si="15"/>
        <v xml:space="preserve">312 312 Sommerraps </v>
      </c>
    </row>
    <row r="197" spans="2:9" hidden="1" x14ac:dyDescent="0.25">
      <c r="B197">
        <v>320</v>
      </c>
      <c r="C197" t="s">
        <v>132</v>
      </c>
      <c r="I197" s="1" t="str">
        <f t="shared" si="15"/>
        <v xml:space="preserve">320 320 Sonnenblumen </v>
      </c>
    </row>
    <row r="198" spans="2:9" hidden="1" x14ac:dyDescent="0.25">
      <c r="B198">
        <v>603</v>
      </c>
      <c r="C198" t="s">
        <v>157</v>
      </c>
      <c r="I198" s="1" t="str">
        <f t="shared" si="15"/>
        <v>603 603 Zuckerrüben</v>
      </c>
    </row>
    <row r="199" spans="2:9" hidden="1" x14ac:dyDescent="0.25">
      <c r="B199">
        <v>914</v>
      </c>
      <c r="C199" t="s">
        <v>167</v>
      </c>
      <c r="I199" s="1" t="str">
        <f t="shared" si="15"/>
        <v>914 914 Versuchsflächen mit mehreren beihilfefähigen Kulturarten</v>
      </c>
    </row>
    <row r="200" spans="2:9" hidden="1" x14ac:dyDescent="0.25">
      <c r="B200">
        <v>915</v>
      </c>
      <c r="C200" t="s">
        <v>169</v>
      </c>
      <c r="I200" s="1" t="str">
        <f t="shared" si="15"/>
        <v>915 915 Ackerrandstreifen</v>
      </c>
    </row>
    <row r="201" spans="2:9" hidden="1" x14ac:dyDescent="0.25">
      <c r="B201">
        <v>928</v>
      </c>
      <c r="C201" t="s">
        <v>168</v>
      </c>
      <c r="I201" s="1" t="str">
        <f t="shared" si="15"/>
        <v>928 928 Saum- und Bandstrukturen</v>
      </c>
    </row>
  </sheetData>
  <sheetProtection algorithmName="SHA-512" hashValue="vSVfSThE7g//7rS+erKVk5jYX8NvnFhlOvXNsz2DTWP1qzb3IIhC3eHpksc5dSVv4qh6K+5F8DJcCrnoZIidQA==" saltValue="AKlhZ5Ey+LYX/ERDv1tMBA==" spinCount="100000" sheet="1" objects="1" scenarios="1" selectLockedCells="1" selectUnlockedCells="1"/>
  <mergeCells count="39">
    <mergeCell ref="A49:C49"/>
    <mergeCell ref="A13:C13"/>
    <mergeCell ref="A30:C30"/>
    <mergeCell ref="A31:C31"/>
    <mergeCell ref="A32:C32"/>
    <mergeCell ref="A33:C33"/>
    <mergeCell ref="A18:C18"/>
    <mergeCell ref="A19:C19"/>
    <mergeCell ref="A26:C26"/>
    <mergeCell ref="A27:C27"/>
    <mergeCell ref="A45:C45"/>
    <mergeCell ref="A44:C44"/>
    <mergeCell ref="A43:C43"/>
    <mergeCell ref="A42:C42"/>
    <mergeCell ref="A41:C41"/>
    <mergeCell ref="A34:C34"/>
    <mergeCell ref="A35:C35"/>
    <mergeCell ref="A36:C36"/>
    <mergeCell ref="A37:C37"/>
    <mergeCell ref="A48:C48"/>
    <mergeCell ref="A47:C47"/>
    <mergeCell ref="A46:C46"/>
    <mergeCell ref="A39:C39"/>
    <mergeCell ref="A40:C40"/>
    <mergeCell ref="A38:C38"/>
    <mergeCell ref="A29:C29"/>
    <mergeCell ref="C3:F3"/>
    <mergeCell ref="A20:C20"/>
    <mergeCell ref="A23:C23"/>
    <mergeCell ref="E12:E13"/>
    <mergeCell ref="A14:C14"/>
    <mergeCell ref="A15:C15"/>
    <mergeCell ref="A16:C16"/>
    <mergeCell ref="A17:C17"/>
    <mergeCell ref="A22:C22"/>
    <mergeCell ref="A28:C28"/>
    <mergeCell ref="A21:C21"/>
    <mergeCell ref="A24:C24"/>
    <mergeCell ref="A25:C25"/>
  </mergeCells>
  <conditionalFormatting sqref="C3">
    <cfRule type="cellIs" dxfId="57" priority="2" operator="equal">
      <formula>"Die Vorgaben sind erfüllt"</formula>
    </cfRule>
    <cfRule type="cellIs" dxfId="56" priority="13" operator="equal">
      <formula>"Die Fruchtfolge erfüllt nicht alle Bedingungen für Vielfältige Kulturen"</formula>
    </cfRule>
  </conditionalFormatting>
  <conditionalFormatting sqref="E5">
    <cfRule type="cellIs" dxfId="55" priority="7" operator="equal">
      <formula>"ja"</formula>
    </cfRule>
    <cfRule type="cellIs" dxfId="54" priority="12" operator="equal">
      <formula>"nein"</formula>
    </cfRule>
  </conditionalFormatting>
  <conditionalFormatting sqref="E6">
    <cfRule type="cellIs" dxfId="53" priority="6" operator="equal">
      <formula>"ja"</formula>
    </cfRule>
    <cfRule type="cellIs" dxfId="52" priority="11" operator="equal">
      <formula>"nein"</formula>
    </cfRule>
  </conditionalFormatting>
  <conditionalFormatting sqref="E7">
    <cfRule type="cellIs" dxfId="51" priority="5" operator="equal">
      <formula>"ja"</formula>
    </cfRule>
    <cfRule type="cellIs" dxfId="50" priority="10" operator="equal">
      <formula>"nein"</formula>
    </cfRule>
  </conditionalFormatting>
  <conditionalFormatting sqref="E8">
    <cfRule type="cellIs" dxfId="49" priority="4" operator="equal">
      <formula>"ja"</formula>
    </cfRule>
    <cfRule type="cellIs" dxfId="48" priority="9" operator="equal">
      <formula>"nein"</formula>
    </cfRule>
  </conditionalFormatting>
  <conditionalFormatting sqref="E9">
    <cfRule type="cellIs" dxfId="47" priority="3" operator="equal">
      <formula>"ja"</formula>
    </cfRule>
    <cfRule type="cellIs" dxfId="46" priority="8" operator="equal">
      <formula>"nein"</formula>
    </cfRule>
  </conditionalFormatting>
  <conditionalFormatting sqref="A11">
    <cfRule type="cellIs" dxfId="45" priority="1" operator="equal">
      <formula>"Saum- und Bandstrukturen und Ackerrand werden bei der Prämie nicht berücksichtigt!"</formula>
    </cfRule>
  </conditionalFormatting>
  <dataValidations disablePrompts="1" count="6">
    <dataValidation type="list" allowBlank="1" showInputMessage="1" showErrorMessage="1" sqref="A42:C49">
      <formula1>$C$159:$C$328</formula1>
    </dataValidation>
    <dataValidation type="list" allowBlank="1" showInputMessage="1" showErrorMessage="1" sqref="A39:C40">
      <formula1>$C$156:$C$158</formula1>
    </dataValidation>
    <dataValidation type="list" allowBlank="1" showInputMessage="1" showErrorMessage="1" sqref="A29:C33">
      <formula1>$C$116:$C$149</formula1>
    </dataValidation>
    <dataValidation type="list" allowBlank="1" showInputMessage="1" showErrorMessage="1" sqref="A35:C37">
      <formula1>$C$151:$C$155</formula1>
    </dataValidation>
    <dataValidation type="list" allowBlank="1" showInputMessage="1" showErrorMessage="1" sqref="A23:C27">
      <formula1>$C$65:$C$92</formula1>
    </dataValidation>
    <dataValidation type="list" allowBlank="1" showInputMessage="1" showErrorMessage="1" sqref="A14:C21">
      <formula1>$C$94:$C$114</formula1>
    </dataValidation>
  </dataValidations>
  <pageMargins left="0.7" right="0.7" top="0.78740157499999996" bottom="0.78740157499999996" header="0.3" footer="0.3"/>
  <pageSetup paperSize="9" scale="88" orientation="portrait" r:id="rId1"/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theme="7"/>
    <pageSetUpPr fitToPage="1"/>
  </sheetPr>
  <dimension ref="A1:O3111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1" max="1" width="13.7109375" customWidth="1"/>
    <col min="3" max="3" width="34.140625" customWidth="1"/>
    <col min="4" max="4" width="13.7109375" customWidth="1"/>
    <col min="5" max="5" width="11.7109375" customWidth="1"/>
    <col min="6" max="6" width="4.85546875" hidden="1" customWidth="1"/>
    <col min="7" max="7" width="3.5703125" hidden="1" customWidth="1"/>
    <col min="8" max="8" width="3.5703125" style="38" hidden="1" customWidth="1"/>
    <col min="9" max="9" width="29.7109375" style="38" hidden="1" customWidth="1"/>
    <col min="10" max="10" width="9.140625" style="38" hidden="1" customWidth="1"/>
    <col min="11" max="11" width="4.7109375" style="38" hidden="1" customWidth="1"/>
    <col min="12" max="13" width="3.5703125" hidden="1" customWidth="1"/>
    <col min="14" max="15" width="11.42578125" hidden="1" customWidth="1"/>
  </cols>
  <sheetData>
    <row r="1" spans="1:15" ht="27.75" x14ac:dyDescent="0.4">
      <c r="A1" s="183" t="s">
        <v>679</v>
      </c>
      <c r="B1" s="183"/>
      <c r="C1" s="183"/>
      <c r="D1" s="183"/>
      <c r="E1" s="183"/>
      <c r="H1" s="30"/>
      <c r="I1" s="30"/>
      <c r="J1" s="30"/>
      <c r="K1" s="30"/>
      <c r="L1" s="30"/>
      <c r="M1" s="30"/>
      <c r="N1" s="30"/>
    </row>
    <row r="2" spans="1:15" x14ac:dyDescent="0.25">
      <c r="A2" s="1"/>
      <c r="B2" s="1"/>
      <c r="C2" s="1"/>
      <c r="D2" s="1"/>
      <c r="E2" s="1"/>
      <c r="F2" s="1"/>
      <c r="G2" s="1"/>
      <c r="H2" s="31"/>
      <c r="I2" s="31"/>
      <c r="J2" s="31"/>
      <c r="K2" s="31"/>
      <c r="L2" s="31"/>
      <c r="M2" s="31"/>
      <c r="N2" s="30"/>
    </row>
    <row r="3" spans="1:15" x14ac:dyDescent="0.25">
      <c r="A3" s="5" t="s">
        <v>13</v>
      </c>
      <c r="B3" s="162" t="str">
        <f>IF(OR(E5="nein",E6="nein",E7="nein",E8="nein"),"Die Fruchtfolge erfüllt nicht alle Bedingungen für Vielfältige Kulturen","Die Vorgaben sind erfüllt")</f>
        <v>Die Fruchtfolge erfüllt nicht alle Bedingungen für Vielfältige Kulturen</v>
      </c>
      <c r="C3" s="162"/>
      <c r="D3" s="162"/>
      <c r="E3" s="162"/>
      <c r="F3" s="162"/>
      <c r="G3" s="9"/>
      <c r="H3" s="9"/>
      <c r="I3" s="9"/>
      <c r="J3" s="31"/>
      <c r="K3" s="9"/>
      <c r="L3" s="9"/>
      <c r="M3" s="9"/>
      <c r="N3" s="30"/>
    </row>
    <row r="4" spans="1:15" ht="15" customHeight="1" x14ac:dyDescent="0.25">
      <c r="A4" s="1"/>
      <c r="B4" s="5"/>
      <c r="C4" s="1"/>
      <c r="D4" s="1"/>
      <c r="E4" s="1"/>
      <c r="F4" s="180" t="s">
        <v>358</v>
      </c>
      <c r="G4" s="184" t="s">
        <v>159</v>
      </c>
      <c r="H4" s="181" t="s">
        <v>355</v>
      </c>
      <c r="I4" s="184" t="s">
        <v>354</v>
      </c>
      <c r="J4" s="186"/>
      <c r="K4" s="181" t="s">
        <v>356</v>
      </c>
      <c r="L4" s="184" t="s">
        <v>170</v>
      </c>
      <c r="M4" s="181" t="s">
        <v>171</v>
      </c>
      <c r="N4" s="180" t="s">
        <v>470</v>
      </c>
    </row>
    <row r="5" spans="1:15" x14ac:dyDescent="0.25">
      <c r="A5" s="8" t="s">
        <v>47</v>
      </c>
      <c r="C5" s="11"/>
      <c r="D5" s="15" t="s">
        <v>48</v>
      </c>
      <c r="E5" s="12" t="str">
        <f>IF(AND(H50&lt;5,J51&lt;0.1),"nein","ja")</f>
        <v>nein</v>
      </c>
      <c r="F5" s="181"/>
      <c r="G5" s="184"/>
      <c r="H5" s="181"/>
      <c r="I5" s="184"/>
      <c r="J5" s="186"/>
      <c r="K5" s="181"/>
      <c r="L5" s="184"/>
      <c r="M5" s="181"/>
      <c r="N5" s="181"/>
    </row>
    <row r="6" spans="1:15" x14ac:dyDescent="0.25">
      <c r="A6" s="1"/>
      <c r="C6" s="11"/>
      <c r="D6" s="15" t="s">
        <v>49</v>
      </c>
      <c r="E6" s="13" t="str">
        <f>IF(E51&gt;0.66,"nein","ja")</f>
        <v>ja</v>
      </c>
      <c r="F6" s="181"/>
      <c r="G6" s="184"/>
      <c r="H6" s="181"/>
      <c r="I6" s="184"/>
      <c r="J6" s="186"/>
      <c r="K6" s="181"/>
      <c r="L6" s="184"/>
      <c r="M6" s="181"/>
      <c r="N6" s="181"/>
    </row>
    <row r="7" spans="1:15" x14ac:dyDescent="0.25">
      <c r="A7" s="1"/>
      <c r="C7" s="11"/>
      <c r="D7" s="15" t="s">
        <v>50</v>
      </c>
      <c r="E7" s="13" t="str">
        <f>IF(AND(E52&gt;=0.1,E59&lt;=0.3,E52&lt;=0.4),"ja","nein")</f>
        <v>nein</v>
      </c>
      <c r="F7" s="181"/>
      <c r="G7" s="184"/>
      <c r="H7" s="181"/>
      <c r="I7" s="184"/>
      <c r="J7" s="186"/>
      <c r="K7" s="181"/>
      <c r="L7" s="184"/>
      <c r="M7" s="181"/>
      <c r="N7" s="181"/>
    </row>
    <row r="8" spans="1:15" x14ac:dyDescent="0.25">
      <c r="A8" s="1"/>
      <c r="C8" s="10"/>
      <c r="D8" s="15" t="s">
        <v>51</v>
      </c>
      <c r="E8" s="13" t="str">
        <f>IF(K50&gt;0,"nein",IF(AND(J53="ok",I50&gt;=0),"ja","nein"))</f>
        <v>nein</v>
      </c>
      <c r="F8" s="181"/>
      <c r="G8" s="184"/>
      <c r="H8" s="181"/>
      <c r="I8" s="184"/>
      <c r="J8" s="186"/>
      <c r="K8" s="181"/>
      <c r="L8" s="184"/>
      <c r="M8" s="181"/>
      <c r="N8" s="181"/>
    </row>
    <row r="9" spans="1:15" x14ac:dyDescent="0.25">
      <c r="A9" s="1"/>
      <c r="C9" s="11"/>
      <c r="D9" s="15" t="s">
        <v>172</v>
      </c>
      <c r="E9" s="13" t="str">
        <f>IF(AND(E53&lt;=0.3,E54&lt;=0.3,E55&lt;=0.3),"ja","nein")</f>
        <v>ja</v>
      </c>
      <c r="F9" s="181"/>
      <c r="G9" s="184"/>
      <c r="H9" s="181"/>
      <c r="I9" s="184"/>
      <c r="J9" s="186"/>
      <c r="K9" s="181"/>
      <c r="L9" s="184"/>
      <c r="M9" s="181"/>
      <c r="N9" s="181"/>
    </row>
    <row r="10" spans="1:15" x14ac:dyDescent="0.25">
      <c r="A10" s="32" t="str">
        <f>IF(J53="falsch","Summe der kleinen Kulturarten erreicht nicht 10%","")</f>
        <v>Summe der kleinen Kulturarten erreicht nicht 10%</v>
      </c>
      <c r="B10" s="5"/>
      <c r="C10" s="1"/>
      <c r="D10" s="1"/>
      <c r="E10" s="1"/>
      <c r="F10" s="181"/>
      <c r="G10" s="184"/>
      <c r="H10" s="181"/>
      <c r="I10" s="184"/>
      <c r="J10" s="186"/>
      <c r="K10" s="181"/>
      <c r="L10" s="184"/>
      <c r="M10" s="181"/>
      <c r="N10" s="181"/>
    </row>
    <row r="11" spans="1:15" x14ac:dyDescent="0.25">
      <c r="A11" s="1" t="str">
        <f>IF(M50&gt;0,"Saum- und Bandstrukturen und Ackerrand werden bei der Prämie nicht berücksichtigt!","")</f>
        <v/>
      </c>
      <c r="B11" s="5"/>
      <c r="C11" s="1"/>
      <c r="D11" s="1"/>
      <c r="F11" s="181"/>
      <c r="G11" s="184"/>
      <c r="H11" s="181"/>
      <c r="I11" s="184"/>
      <c r="J11" s="186"/>
      <c r="K11" s="181"/>
      <c r="L11" s="184"/>
      <c r="M11" s="181"/>
      <c r="N11" s="181"/>
    </row>
    <row r="12" spans="1:15" x14ac:dyDescent="0.25">
      <c r="A12" s="32" t="str">
        <f>IF(OR(O14=1,O23=1,O29=1,O35=1,O39=1,O42=1),"Achtung Kulturart mehrfach ausgewählt!","")</f>
        <v/>
      </c>
      <c r="B12" s="1"/>
      <c r="C12" s="1"/>
      <c r="D12" s="1"/>
      <c r="E12" s="165" t="s">
        <v>137</v>
      </c>
      <c r="F12" s="181"/>
      <c r="G12" s="184"/>
      <c r="H12" s="181"/>
      <c r="I12" s="184"/>
      <c r="J12" s="186"/>
      <c r="K12" s="181"/>
      <c r="L12" s="184"/>
      <c r="M12" s="181"/>
      <c r="N12" s="181"/>
    </row>
    <row r="13" spans="1:15" ht="30.75" customHeight="1" thickBot="1" x14ac:dyDescent="0.3">
      <c r="A13" s="162" t="s">
        <v>7</v>
      </c>
      <c r="B13" s="162"/>
      <c r="C13" s="162"/>
      <c r="D13" s="4" t="s">
        <v>1</v>
      </c>
      <c r="E13" s="166"/>
      <c r="F13" s="182"/>
      <c r="G13" s="185"/>
      <c r="H13" s="182"/>
      <c r="I13" s="185"/>
      <c r="J13" s="186"/>
      <c r="K13" s="182"/>
      <c r="L13" s="185"/>
      <c r="M13" s="182"/>
      <c r="N13" s="182"/>
    </row>
    <row r="14" spans="1:15" ht="16.5" thickBot="1" x14ac:dyDescent="0.35">
      <c r="A14" s="163"/>
      <c r="B14" s="163"/>
      <c r="C14" s="163"/>
      <c r="D14" s="14"/>
      <c r="E14" s="6" t="str">
        <f t="shared" ref="E14:E21" si="0">IF(D14="","",D14/$D$50)</f>
        <v/>
      </c>
      <c r="F14" s="45" t="str">
        <f>IF(AND(E14&lt;0.1,$H$50&gt;=5),"",IF(E14="","",IF(ISERROR(IF(E14&lt;0.1,"klein",IF(E14&gt;0.3,"groß",""))),"",IF(E14&lt;0.1,"klein",IF(E14&gt;0.3,"groß","")))))</f>
        <v/>
      </c>
      <c r="G14" s="58"/>
      <c r="H14" s="45" t="str">
        <f>IF(AND(E14&gt;=0.1,E14&lt;=0.3),1,"")</f>
        <v/>
      </c>
      <c r="I14" s="57" t="str">
        <f>IF(E14&lt;0.1,1,"")</f>
        <v/>
      </c>
      <c r="J14" s="37">
        <f>SUM(D14:D21,D23:D27,D29:D33,D35:D37,D39:D40,D42:D49)</f>
        <v>0</v>
      </c>
      <c r="K14" s="46" t="str">
        <f>IF(F14="groß",1,"")</f>
        <v/>
      </c>
      <c r="L14" s="47"/>
      <c r="M14" s="46"/>
      <c r="N14" s="96" t="str">
        <f>IF(A14="","",COUNTIF($A$14:$A$21,A14)=1)</f>
        <v/>
      </c>
      <c r="O14" s="105">
        <f>IF(OR(N14=FALSE,N15=FALSE,N16=FALSE,N17=FALSE,N18=FALSE,N19=FALSE,N20=FALSE,N21=FALSE),1,0)</f>
        <v>0</v>
      </c>
    </row>
    <row r="15" spans="1:15" ht="15.75" x14ac:dyDescent="0.3">
      <c r="A15" s="163"/>
      <c r="B15" s="163"/>
      <c r="C15" s="163"/>
      <c r="D15" s="14"/>
      <c r="E15" s="6" t="str">
        <f t="shared" si="0"/>
        <v/>
      </c>
      <c r="F15" s="45" t="str">
        <f t="shared" ref="F15:F49" si="1">IF(AND(E15&lt;0.1,$H$50&gt;=5),"",IF(E15="","",IF(ISERROR(IF(E15&lt;0.1,"klein",IF(E15&gt;0.3,"groß",""))),"",IF(E15&lt;0.1,"klein",IF(E15&gt;0.3,"groß","")))))</f>
        <v/>
      </c>
      <c r="G15" s="58"/>
      <c r="H15" s="45" t="str">
        <f t="shared" ref="H15:H49" si="2">IF(AND(E15&gt;=0.1,E15&lt;=0.3),1,"")</f>
        <v/>
      </c>
      <c r="I15" s="57" t="str">
        <f t="shared" ref="I15:I49" si="3">IF(E15&lt;0.1,1,"")</f>
        <v/>
      </c>
      <c r="J15" s="37">
        <v>0</v>
      </c>
      <c r="K15" s="46" t="str">
        <f t="shared" ref="K15:K49" si="4">IF(F15="groß",1,"")</f>
        <v/>
      </c>
      <c r="L15" s="47"/>
      <c r="M15" s="46"/>
      <c r="N15" s="96" t="str">
        <f t="shared" ref="N15:N21" si="5">IF(A15="","",COUNTIF($A$14:$A$21,A15)=1)</f>
        <v/>
      </c>
      <c r="O15" s="104"/>
    </row>
    <row r="16" spans="1:15" ht="15.75" x14ac:dyDescent="0.3">
      <c r="A16" s="163"/>
      <c r="B16" s="163"/>
      <c r="C16" s="163"/>
      <c r="D16" s="14"/>
      <c r="E16" s="6" t="str">
        <f t="shared" si="0"/>
        <v/>
      </c>
      <c r="F16" s="45" t="str">
        <f t="shared" si="1"/>
        <v/>
      </c>
      <c r="G16" s="58"/>
      <c r="H16" s="45" t="str">
        <f t="shared" si="2"/>
        <v/>
      </c>
      <c r="I16" s="57" t="str">
        <f t="shared" si="3"/>
        <v/>
      </c>
      <c r="J16" s="37"/>
      <c r="K16" s="46" t="str">
        <f t="shared" si="4"/>
        <v/>
      </c>
      <c r="L16" s="47"/>
      <c r="M16" s="46"/>
      <c r="N16" s="96" t="str">
        <f t="shared" si="5"/>
        <v/>
      </c>
      <c r="O16" s="104"/>
    </row>
    <row r="17" spans="1:15" ht="15.75" x14ac:dyDescent="0.3">
      <c r="A17" s="163"/>
      <c r="B17" s="163"/>
      <c r="C17" s="163"/>
      <c r="D17" s="14"/>
      <c r="E17" s="6" t="str">
        <f t="shared" si="0"/>
        <v/>
      </c>
      <c r="F17" s="45" t="str">
        <f t="shared" si="1"/>
        <v/>
      </c>
      <c r="G17" s="58"/>
      <c r="H17" s="45" t="str">
        <f t="shared" si="2"/>
        <v/>
      </c>
      <c r="I17" s="57" t="str">
        <f t="shared" si="3"/>
        <v/>
      </c>
      <c r="J17" s="37"/>
      <c r="K17" s="46" t="str">
        <f t="shared" si="4"/>
        <v/>
      </c>
      <c r="L17" s="47"/>
      <c r="M17" s="46"/>
      <c r="N17" s="96" t="str">
        <f t="shared" si="5"/>
        <v/>
      </c>
      <c r="O17" s="104"/>
    </row>
    <row r="18" spans="1:15" ht="15.75" x14ac:dyDescent="0.3">
      <c r="A18" s="163"/>
      <c r="B18" s="163"/>
      <c r="C18" s="163"/>
      <c r="D18" s="14"/>
      <c r="E18" s="6" t="str">
        <f t="shared" si="0"/>
        <v/>
      </c>
      <c r="F18" s="45" t="str">
        <f t="shared" si="1"/>
        <v/>
      </c>
      <c r="G18" s="58"/>
      <c r="H18" s="45" t="str">
        <f t="shared" si="2"/>
        <v/>
      </c>
      <c r="I18" s="57" t="str">
        <f t="shared" si="3"/>
        <v/>
      </c>
      <c r="J18" s="37"/>
      <c r="K18" s="46" t="str">
        <f t="shared" si="4"/>
        <v/>
      </c>
      <c r="L18" s="47"/>
      <c r="M18" s="46"/>
      <c r="N18" s="96" t="str">
        <f t="shared" si="5"/>
        <v/>
      </c>
      <c r="O18" s="104"/>
    </row>
    <row r="19" spans="1:15" ht="15.75" x14ac:dyDescent="0.3">
      <c r="A19" s="163"/>
      <c r="B19" s="163"/>
      <c r="C19" s="163"/>
      <c r="D19" s="14"/>
      <c r="E19" s="6" t="str">
        <f t="shared" si="0"/>
        <v/>
      </c>
      <c r="F19" s="45" t="str">
        <f t="shared" si="1"/>
        <v/>
      </c>
      <c r="G19" s="58"/>
      <c r="H19" s="45" t="str">
        <f t="shared" si="2"/>
        <v/>
      </c>
      <c r="I19" s="57" t="str">
        <f t="shared" si="3"/>
        <v/>
      </c>
      <c r="J19" s="37"/>
      <c r="K19" s="46" t="str">
        <f t="shared" si="4"/>
        <v/>
      </c>
      <c r="L19" s="47"/>
      <c r="M19" s="46"/>
      <c r="N19" s="96" t="str">
        <f t="shared" si="5"/>
        <v/>
      </c>
      <c r="O19" s="104"/>
    </row>
    <row r="20" spans="1:15" ht="15.75" x14ac:dyDescent="0.3">
      <c r="A20" s="163"/>
      <c r="B20" s="163"/>
      <c r="C20" s="163"/>
      <c r="D20" s="14"/>
      <c r="E20" s="6" t="str">
        <f t="shared" si="0"/>
        <v/>
      </c>
      <c r="F20" s="45" t="str">
        <f t="shared" si="1"/>
        <v/>
      </c>
      <c r="G20" s="58"/>
      <c r="H20" s="45" t="str">
        <f t="shared" si="2"/>
        <v/>
      </c>
      <c r="I20" s="57" t="str">
        <f t="shared" si="3"/>
        <v/>
      </c>
      <c r="J20" s="37"/>
      <c r="K20" s="46" t="str">
        <f t="shared" si="4"/>
        <v/>
      </c>
      <c r="L20" s="47"/>
      <c r="M20" s="46"/>
      <c r="N20" s="96" t="str">
        <f t="shared" si="5"/>
        <v/>
      </c>
      <c r="O20" s="104"/>
    </row>
    <row r="21" spans="1:15" ht="15.75" x14ac:dyDescent="0.3">
      <c r="A21" s="163"/>
      <c r="B21" s="163"/>
      <c r="C21" s="163"/>
      <c r="D21" s="14"/>
      <c r="E21" s="6" t="str">
        <f t="shared" si="0"/>
        <v/>
      </c>
      <c r="F21" s="45" t="str">
        <f t="shared" si="1"/>
        <v/>
      </c>
      <c r="G21" s="58"/>
      <c r="H21" s="45" t="str">
        <f t="shared" si="2"/>
        <v/>
      </c>
      <c r="I21" s="57" t="str">
        <f t="shared" si="3"/>
        <v/>
      </c>
      <c r="J21" s="37"/>
      <c r="K21" s="46" t="str">
        <f t="shared" si="4"/>
        <v/>
      </c>
      <c r="L21" s="47"/>
      <c r="M21" s="46"/>
      <c r="N21" s="96" t="str">
        <f t="shared" si="5"/>
        <v/>
      </c>
      <c r="O21" s="104"/>
    </row>
    <row r="22" spans="1:15" ht="16.5" thickBot="1" x14ac:dyDescent="0.35">
      <c r="A22" s="167" t="s">
        <v>352</v>
      </c>
      <c r="B22" s="167"/>
      <c r="C22" s="167"/>
      <c r="D22" s="167"/>
      <c r="E22" s="167"/>
      <c r="F22" s="45" t="str">
        <f t="shared" si="1"/>
        <v/>
      </c>
      <c r="G22" s="58"/>
      <c r="H22" s="45"/>
      <c r="I22" s="57"/>
      <c r="J22" s="37"/>
      <c r="K22" s="46"/>
      <c r="L22" s="47"/>
      <c r="M22" s="46"/>
    </row>
    <row r="23" spans="1:15" ht="16.5" thickBot="1" x14ac:dyDescent="0.35">
      <c r="A23" s="164"/>
      <c r="B23" s="164"/>
      <c r="C23" s="164"/>
      <c r="D23" s="14"/>
      <c r="E23" s="6" t="str">
        <f>IF(D23="","",D23/$D$50)</f>
        <v/>
      </c>
      <c r="F23" s="45" t="str">
        <f t="shared" si="1"/>
        <v/>
      </c>
      <c r="G23" s="58" t="str">
        <f>IF(A23="","",VLOOKUP(A23,$C$65:$D$93,2,FALSE))</f>
        <v/>
      </c>
      <c r="H23" s="45" t="str">
        <f t="shared" si="2"/>
        <v/>
      </c>
      <c r="I23" s="57" t="str">
        <f t="shared" si="3"/>
        <v/>
      </c>
      <c r="J23" s="37"/>
      <c r="K23" s="46" t="str">
        <f t="shared" si="4"/>
        <v/>
      </c>
      <c r="L23" s="47"/>
      <c r="M23" s="46"/>
      <c r="N23" s="97" t="str">
        <f>IF(A23="","",COUNTIF($A$23:$A$27,A23)=1)</f>
        <v/>
      </c>
      <c r="O23" s="106">
        <f>IF(OR(N23=FALSE,N24=FALSE,N25=FALSE,N26=FALSE,N27=FALSE),1,0)</f>
        <v>0</v>
      </c>
    </row>
    <row r="24" spans="1:15" ht="15.75" x14ac:dyDescent="0.3">
      <c r="A24" s="164"/>
      <c r="B24" s="164"/>
      <c r="C24" s="164"/>
      <c r="D24" s="14"/>
      <c r="E24" s="6" t="str">
        <f>IF(D24="","",D24/$D$50)</f>
        <v/>
      </c>
      <c r="F24" s="45" t="str">
        <f t="shared" si="1"/>
        <v/>
      </c>
      <c r="G24" s="58" t="str">
        <f>IF(A24="","",VLOOKUP(A24,$C$65:$D$93,2,FALSE))</f>
        <v/>
      </c>
      <c r="H24" s="45" t="str">
        <f t="shared" si="2"/>
        <v/>
      </c>
      <c r="I24" s="57" t="str">
        <f t="shared" si="3"/>
        <v/>
      </c>
      <c r="J24" s="37"/>
      <c r="K24" s="46" t="str">
        <f t="shared" si="4"/>
        <v/>
      </c>
      <c r="L24" s="47"/>
      <c r="M24" s="46"/>
      <c r="N24" s="97" t="str">
        <f t="shared" ref="N24:N27" si="6">IF(A24="","",COUNTIF($A$23:$A$27,A24)=1)</f>
        <v/>
      </c>
      <c r="O24" s="104"/>
    </row>
    <row r="25" spans="1:15" ht="15.75" x14ac:dyDescent="0.3">
      <c r="A25" s="164"/>
      <c r="B25" s="164"/>
      <c r="C25" s="164"/>
      <c r="D25" s="14"/>
      <c r="E25" s="6" t="str">
        <f>IF(D25="","",D25/$D$50)</f>
        <v/>
      </c>
      <c r="F25" s="45" t="str">
        <f t="shared" si="1"/>
        <v/>
      </c>
      <c r="G25" s="58" t="str">
        <f>IF(A25="","",VLOOKUP(A25,$C$65:$D$93,2,FALSE))</f>
        <v/>
      </c>
      <c r="H25" s="45" t="str">
        <f t="shared" si="2"/>
        <v/>
      </c>
      <c r="I25" s="57" t="str">
        <f t="shared" si="3"/>
        <v/>
      </c>
      <c r="J25" s="37"/>
      <c r="K25" s="46" t="str">
        <f t="shared" si="4"/>
        <v/>
      </c>
      <c r="L25" s="47"/>
      <c r="M25" s="46"/>
      <c r="N25" s="97" t="str">
        <f t="shared" si="6"/>
        <v/>
      </c>
      <c r="O25" s="104"/>
    </row>
    <row r="26" spans="1:15" ht="15.75" x14ac:dyDescent="0.3">
      <c r="A26" s="164"/>
      <c r="B26" s="164"/>
      <c r="C26" s="164"/>
      <c r="D26" s="14"/>
      <c r="E26" s="6" t="str">
        <f>IF(D26="","",D26/$D$50)</f>
        <v/>
      </c>
      <c r="F26" s="45" t="str">
        <f t="shared" si="1"/>
        <v/>
      </c>
      <c r="G26" s="58" t="str">
        <f>IF(A26="","",VLOOKUP(A26,$C$65:$D$93,2,FALSE))</f>
        <v/>
      </c>
      <c r="H26" s="45" t="str">
        <f t="shared" si="2"/>
        <v/>
      </c>
      <c r="I26" s="57" t="str">
        <f t="shared" si="3"/>
        <v/>
      </c>
      <c r="J26" s="37"/>
      <c r="K26" s="46" t="str">
        <f t="shared" si="4"/>
        <v/>
      </c>
      <c r="L26" s="47"/>
      <c r="M26" s="46"/>
      <c r="N26" s="97" t="str">
        <f t="shared" si="6"/>
        <v/>
      </c>
      <c r="O26" s="104"/>
    </row>
    <row r="27" spans="1:15" ht="15.75" x14ac:dyDescent="0.3">
      <c r="A27" s="164"/>
      <c r="B27" s="164"/>
      <c r="C27" s="164"/>
      <c r="D27" s="14"/>
      <c r="E27" s="6" t="str">
        <f>IF(D27="","",D27/$D$50)</f>
        <v/>
      </c>
      <c r="F27" s="45" t="str">
        <f t="shared" si="1"/>
        <v/>
      </c>
      <c r="G27" s="58" t="str">
        <f>IF(A27="","",VLOOKUP(A27,$C$65:$D$93,2,FALSE))</f>
        <v/>
      </c>
      <c r="H27" s="45" t="str">
        <f t="shared" si="2"/>
        <v/>
      </c>
      <c r="I27" s="57" t="str">
        <f t="shared" si="3"/>
        <v/>
      </c>
      <c r="J27" s="37"/>
      <c r="K27" s="46" t="str">
        <f t="shared" si="4"/>
        <v/>
      </c>
      <c r="L27" s="47"/>
      <c r="M27" s="46"/>
      <c r="N27" s="97" t="str">
        <f t="shared" si="6"/>
        <v/>
      </c>
      <c r="O27" s="104"/>
    </row>
    <row r="28" spans="1:15" ht="16.5" thickBot="1" x14ac:dyDescent="0.35">
      <c r="A28" s="167" t="s">
        <v>9</v>
      </c>
      <c r="B28" s="167"/>
      <c r="C28" s="167"/>
      <c r="D28" s="3"/>
      <c r="F28" s="45" t="str">
        <f t="shared" si="1"/>
        <v/>
      </c>
      <c r="G28" s="58"/>
      <c r="H28" s="45"/>
      <c r="I28" s="57"/>
      <c r="J28" s="37"/>
      <c r="K28" s="46"/>
      <c r="L28" s="47"/>
      <c r="M28" s="46"/>
    </row>
    <row r="29" spans="1:15" ht="16.5" thickBot="1" x14ac:dyDescent="0.35">
      <c r="A29" s="161"/>
      <c r="B29" s="161"/>
      <c r="C29" s="161"/>
      <c r="D29" s="14"/>
      <c r="E29" s="6" t="str">
        <f>IF(D29="","",D29/$D$50)</f>
        <v/>
      </c>
      <c r="F29" s="45" t="str">
        <f t="shared" si="1"/>
        <v/>
      </c>
      <c r="G29" s="58"/>
      <c r="H29" s="45" t="str">
        <f t="shared" si="2"/>
        <v/>
      </c>
      <c r="I29" s="57" t="str">
        <f t="shared" si="3"/>
        <v/>
      </c>
      <c r="J29" s="37"/>
      <c r="K29" s="46" t="str">
        <f t="shared" si="4"/>
        <v/>
      </c>
      <c r="L29" s="47"/>
      <c r="M29" s="46"/>
      <c r="N29" s="122" t="str">
        <f>IF(A29="","",COUNTIF($A$29:$A$33,A29)=1)</f>
        <v/>
      </c>
      <c r="O29" s="123">
        <f>IF(OR(N29=FALSE,N30=FALSE,N31=FALSE,N32=FALSE,N33=FALSE),1,0)</f>
        <v>0</v>
      </c>
    </row>
    <row r="30" spans="1:15" ht="15.75" x14ac:dyDescent="0.3">
      <c r="A30" s="161"/>
      <c r="B30" s="161"/>
      <c r="C30" s="161"/>
      <c r="D30" s="14"/>
      <c r="E30" s="6" t="str">
        <f>IF(D30="","",D30/$D$50)</f>
        <v/>
      </c>
      <c r="F30" s="45" t="str">
        <f t="shared" si="1"/>
        <v/>
      </c>
      <c r="G30" s="58"/>
      <c r="H30" s="45" t="str">
        <f t="shared" si="2"/>
        <v/>
      </c>
      <c r="I30" s="57" t="str">
        <f t="shared" si="3"/>
        <v/>
      </c>
      <c r="J30" s="37"/>
      <c r="K30" s="46" t="str">
        <f t="shared" si="4"/>
        <v/>
      </c>
      <c r="L30" s="47"/>
      <c r="M30" s="46"/>
      <c r="N30" s="122" t="str">
        <f t="shared" ref="N30:N33" si="7">IF(A30="","",COUNTIF($A$29:$A$33,A30)=1)</f>
        <v/>
      </c>
      <c r="O30" s="104"/>
    </row>
    <row r="31" spans="1:15" ht="15.75" x14ac:dyDescent="0.3">
      <c r="A31" s="161"/>
      <c r="B31" s="161"/>
      <c r="C31" s="161"/>
      <c r="D31" s="14"/>
      <c r="E31" s="6" t="str">
        <f>IF(D31="","",D31/$D$50)</f>
        <v/>
      </c>
      <c r="F31" s="45" t="str">
        <f t="shared" si="1"/>
        <v/>
      </c>
      <c r="G31" s="58"/>
      <c r="H31" s="45" t="str">
        <f t="shared" si="2"/>
        <v/>
      </c>
      <c r="I31" s="57" t="str">
        <f t="shared" si="3"/>
        <v/>
      </c>
      <c r="J31" s="37"/>
      <c r="K31" s="46" t="str">
        <f t="shared" si="4"/>
        <v/>
      </c>
      <c r="L31" s="47"/>
      <c r="M31" s="46"/>
      <c r="N31" s="122" t="str">
        <f t="shared" si="7"/>
        <v/>
      </c>
      <c r="O31" s="104"/>
    </row>
    <row r="32" spans="1:15" ht="15.75" x14ac:dyDescent="0.3">
      <c r="A32" s="161"/>
      <c r="B32" s="161"/>
      <c r="C32" s="161"/>
      <c r="D32" s="14"/>
      <c r="E32" s="6" t="str">
        <f>IF(D32="","",D32/$D$50)</f>
        <v/>
      </c>
      <c r="F32" s="45" t="str">
        <f t="shared" si="1"/>
        <v/>
      </c>
      <c r="G32" s="58"/>
      <c r="H32" s="45" t="str">
        <f t="shared" si="2"/>
        <v/>
      </c>
      <c r="I32" s="57" t="str">
        <f t="shared" si="3"/>
        <v/>
      </c>
      <c r="J32" s="37"/>
      <c r="K32" s="46" t="str">
        <f t="shared" si="4"/>
        <v/>
      </c>
      <c r="L32" s="47"/>
      <c r="M32" s="46"/>
      <c r="N32" s="122" t="str">
        <f t="shared" si="7"/>
        <v/>
      </c>
      <c r="O32" s="104"/>
    </row>
    <row r="33" spans="1:15" ht="15.75" x14ac:dyDescent="0.3">
      <c r="A33" s="161"/>
      <c r="B33" s="161"/>
      <c r="C33" s="161"/>
      <c r="D33" s="14"/>
      <c r="E33" s="6" t="str">
        <f>IF(D33="","",D33/$D$50)</f>
        <v/>
      </c>
      <c r="F33" s="45" t="str">
        <f t="shared" si="1"/>
        <v/>
      </c>
      <c r="G33" s="58"/>
      <c r="H33" s="45" t="str">
        <f t="shared" si="2"/>
        <v/>
      </c>
      <c r="I33" s="57" t="str">
        <f t="shared" si="3"/>
        <v/>
      </c>
      <c r="J33" s="37"/>
      <c r="K33" s="46" t="str">
        <f t="shared" si="4"/>
        <v/>
      </c>
      <c r="L33" s="47"/>
      <c r="M33" s="46"/>
      <c r="N33" s="122" t="str">
        <f t="shared" si="7"/>
        <v/>
      </c>
      <c r="O33" s="104"/>
    </row>
    <row r="34" spans="1:15" ht="16.5" thickBot="1" x14ac:dyDescent="0.35">
      <c r="A34" s="178" t="s">
        <v>11</v>
      </c>
      <c r="B34" s="178"/>
      <c r="C34" s="178"/>
      <c r="E34" s="25"/>
      <c r="F34" s="45" t="str">
        <f t="shared" si="1"/>
        <v/>
      </c>
      <c r="G34" s="58"/>
      <c r="H34" s="45"/>
      <c r="I34" s="57"/>
      <c r="J34" s="37"/>
      <c r="K34" s="46"/>
      <c r="L34" s="48"/>
      <c r="M34" s="50"/>
    </row>
    <row r="35" spans="1:15" ht="16.5" thickBot="1" x14ac:dyDescent="0.35">
      <c r="A35" s="168"/>
      <c r="B35" s="169"/>
      <c r="C35" s="170"/>
      <c r="D35" s="14"/>
      <c r="E35" s="6" t="str">
        <f t="shared" ref="E35:E40" si="8">IF(D35="","",D35/$D$50)</f>
        <v/>
      </c>
      <c r="F35" s="45" t="str">
        <f t="shared" si="1"/>
        <v/>
      </c>
      <c r="G35" s="58"/>
      <c r="H35" s="45" t="str">
        <f t="shared" si="2"/>
        <v/>
      </c>
      <c r="I35" s="57" t="str">
        <f t="shared" si="3"/>
        <v/>
      </c>
      <c r="J35" s="37"/>
      <c r="K35" s="46" t="str">
        <f t="shared" si="4"/>
        <v/>
      </c>
      <c r="L35" s="48"/>
      <c r="M35" s="50"/>
      <c r="N35" s="120" t="str">
        <f>IF(A35="","",COUNTIF($A$35:$A$37,A35)=1)</f>
        <v/>
      </c>
      <c r="O35" s="121">
        <f>IF(OR(N35=FALSE,N36=FALSE,N37=FALSE),1,0)</f>
        <v>0</v>
      </c>
    </row>
    <row r="36" spans="1:15" ht="15.75" x14ac:dyDescent="0.3">
      <c r="A36" s="171"/>
      <c r="B36" s="171"/>
      <c r="C36" s="171"/>
      <c r="D36" s="14"/>
      <c r="E36" s="6" t="str">
        <f t="shared" si="8"/>
        <v/>
      </c>
      <c r="F36" s="45" t="str">
        <f t="shared" si="1"/>
        <v/>
      </c>
      <c r="G36" s="58"/>
      <c r="H36" s="45" t="str">
        <f t="shared" si="2"/>
        <v/>
      </c>
      <c r="I36" s="57" t="str">
        <f t="shared" si="3"/>
        <v/>
      </c>
      <c r="J36" s="37"/>
      <c r="K36" s="46" t="str">
        <f t="shared" si="4"/>
        <v/>
      </c>
      <c r="L36" s="48"/>
      <c r="M36" s="50"/>
      <c r="N36" s="120" t="str">
        <f t="shared" ref="N36" si="9">IF(A36="","",COUNTIF($A$35:$A$37,A36)=1)</f>
        <v/>
      </c>
      <c r="O36" s="104"/>
    </row>
    <row r="37" spans="1:15" ht="15.75" x14ac:dyDescent="0.3">
      <c r="A37" s="171"/>
      <c r="B37" s="171"/>
      <c r="C37" s="171"/>
      <c r="D37" s="14"/>
      <c r="E37" s="6" t="str">
        <f t="shared" si="8"/>
        <v/>
      </c>
      <c r="F37" s="45" t="str">
        <f t="shared" si="1"/>
        <v/>
      </c>
      <c r="G37" s="58"/>
      <c r="H37" s="45" t="str">
        <f t="shared" si="2"/>
        <v/>
      </c>
      <c r="I37" s="57" t="str">
        <f t="shared" si="3"/>
        <v/>
      </c>
      <c r="J37" s="37"/>
      <c r="K37" s="46" t="str">
        <f t="shared" si="4"/>
        <v/>
      </c>
      <c r="L37" s="48"/>
      <c r="M37" s="50"/>
      <c r="N37" s="120" t="str">
        <f>IF(A37="","",COUNTIF($A$35:$A$37,A37)=1)</f>
        <v/>
      </c>
      <c r="O37" s="104"/>
    </row>
    <row r="38" spans="1:15" ht="16.5" thickBot="1" x14ac:dyDescent="0.35">
      <c r="A38" s="178" t="s">
        <v>12</v>
      </c>
      <c r="B38" s="178"/>
      <c r="C38" s="178"/>
      <c r="E38" s="25"/>
      <c r="F38" s="45" t="str">
        <f t="shared" si="1"/>
        <v/>
      </c>
      <c r="G38" s="58"/>
      <c r="H38" s="45"/>
      <c r="I38" s="57"/>
      <c r="J38" s="37"/>
      <c r="K38" s="46"/>
      <c r="L38" s="48"/>
      <c r="M38" s="50"/>
      <c r="O38" s="104"/>
    </row>
    <row r="39" spans="1:15" ht="16.5" thickBot="1" x14ac:dyDescent="0.35">
      <c r="A39" s="174"/>
      <c r="B39" s="175"/>
      <c r="C39" s="176"/>
      <c r="D39" s="14"/>
      <c r="E39" s="6" t="str">
        <f t="shared" si="8"/>
        <v/>
      </c>
      <c r="F39" s="45" t="str">
        <f t="shared" si="1"/>
        <v/>
      </c>
      <c r="G39" s="58"/>
      <c r="H39" s="45" t="str">
        <f t="shared" si="2"/>
        <v/>
      </c>
      <c r="I39" s="57" t="str">
        <f t="shared" si="3"/>
        <v/>
      </c>
      <c r="J39" s="37"/>
      <c r="K39" s="46" t="str">
        <f t="shared" si="4"/>
        <v/>
      </c>
      <c r="L39" s="48"/>
      <c r="M39" s="50"/>
      <c r="N39" s="118" t="str">
        <f>IF(A39="","",COUNTIF($A$39:$A$40,A39)=1)</f>
        <v/>
      </c>
      <c r="O39" s="119">
        <f>IF(OR(N39=FALSE,N40=FALSE),1,0)</f>
        <v>0</v>
      </c>
    </row>
    <row r="40" spans="1:15" ht="15.75" x14ac:dyDescent="0.3">
      <c r="A40" s="177"/>
      <c r="B40" s="177"/>
      <c r="C40" s="177"/>
      <c r="D40" s="14"/>
      <c r="E40" s="6" t="str">
        <f t="shared" si="8"/>
        <v/>
      </c>
      <c r="F40" s="45" t="str">
        <f t="shared" si="1"/>
        <v/>
      </c>
      <c r="G40" s="58"/>
      <c r="H40" s="45" t="str">
        <f t="shared" si="2"/>
        <v/>
      </c>
      <c r="I40" s="57" t="str">
        <f t="shared" si="3"/>
        <v/>
      </c>
      <c r="J40" s="37"/>
      <c r="K40" s="46" t="str">
        <f t="shared" si="4"/>
        <v/>
      </c>
      <c r="L40" s="48"/>
      <c r="M40" s="50"/>
      <c r="N40" s="118" t="str">
        <f>IF(A40="","",COUNTIF($A$39:$A$40,A40)=1)</f>
        <v/>
      </c>
      <c r="O40" s="104"/>
    </row>
    <row r="41" spans="1:15" ht="16.5" thickBot="1" x14ac:dyDescent="0.35">
      <c r="A41" s="167" t="s">
        <v>350</v>
      </c>
      <c r="B41" s="167"/>
      <c r="C41" s="167"/>
      <c r="D41" s="1"/>
      <c r="F41" s="45" t="str">
        <f t="shared" si="1"/>
        <v/>
      </c>
      <c r="G41" s="58"/>
      <c r="H41" s="45"/>
      <c r="I41" s="57"/>
      <c r="J41" s="37"/>
      <c r="K41" s="46"/>
      <c r="L41" s="47"/>
      <c r="M41" s="51"/>
    </row>
    <row r="42" spans="1:15" ht="16.5" thickBot="1" x14ac:dyDescent="0.35">
      <c r="A42" s="179"/>
      <c r="B42" s="172"/>
      <c r="C42" s="173"/>
      <c r="D42" s="14"/>
      <c r="E42" s="6" t="str">
        <f t="shared" ref="E42:E49" si="10">IF(D42="","",D42/$D$50)</f>
        <v/>
      </c>
      <c r="F42" s="45" t="str">
        <f t="shared" si="1"/>
        <v/>
      </c>
      <c r="G42" s="58"/>
      <c r="H42" s="45" t="str">
        <f t="shared" si="2"/>
        <v/>
      </c>
      <c r="I42" s="57" t="str">
        <f t="shared" si="3"/>
        <v/>
      </c>
      <c r="J42" s="37"/>
      <c r="K42" s="46" t="str">
        <f t="shared" si="4"/>
        <v/>
      </c>
      <c r="L42" s="49" t="str">
        <f>IF(OR(A42=$C$330,A42=$C$331),1,"")</f>
        <v/>
      </c>
      <c r="M42" s="36" t="str">
        <f>IF(OR(A42=$C$330,A42=$C$331),D42,"")</f>
        <v/>
      </c>
      <c r="N42" s="116" t="str">
        <f>IF(A42="","",COUNTIF($A$42:$A$49,A42)=1)</f>
        <v/>
      </c>
      <c r="O42" s="117">
        <f>IF(OR(N42=FALSE,N43=FALSE,N44=FALSE,N45=FALSE,N46=FALSE,N47=FALSE,N48=FALSE,N49=FALSE),1,0)</f>
        <v>0</v>
      </c>
    </row>
    <row r="43" spans="1:15" ht="15.75" x14ac:dyDescent="0.3">
      <c r="A43" s="172"/>
      <c r="B43" s="172"/>
      <c r="C43" s="173"/>
      <c r="D43" s="14"/>
      <c r="E43" s="6" t="str">
        <f t="shared" si="10"/>
        <v/>
      </c>
      <c r="F43" s="45" t="str">
        <f t="shared" si="1"/>
        <v/>
      </c>
      <c r="G43" s="58"/>
      <c r="H43" s="45" t="str">
        <f t="shared" si="2"/>
        <v/>
      </c>
      <c r="I43" s="57" t="str">
        <f t="shared" si="3"/>
        <v/>
      </c>
      <c r="J43" s="37"/>
      <c r="K43" s="46" t="str">
        <f t="shared" si="4"/>
        <v/>
      </c>
      <c r="L43" s="49" t="str">
        <f t="shared" ref="L43:L49" si="11">IF(OR(A43=$C$330,A43=$C$331),1,"")</f>
        <v/>
      </c>
      <c r="M43" s="36" t="str">
        <f t="shared" ref="M43:M49" si="12">IF(OR(A43=$C$330,A43=$C$331),D43,"")</f>
        <v/>
      </c>
      <c r="N43" s="116" t="str">
        <f t="shared" ref="N43:N49" si="13">IF(A43="","",COUNTIF($A$42:$A$49,A43)=1)</f>
        <v/>
      </c>
      <c r="O43" s="104"/>
    </row>
    <row r="44" spans="1:15" ht="15.75" x14ac:dyDescent="0.3">
      <c r="A44" s="172"/>
      <c r="B44" s="172"/>
      <c r="C44" s="173"/>
      <c r="D44" s="14"/>
      <c r="E44" s="6" t="str">
        <f t="shared" si="10"/>
        <v/>
      </c>
      <c r="F44" s="45" t="str">
        <f t="shared" si="1"/>
        <v/>
      </c>
      <c r="G44" s="58"/>
      <c r="H44" s="45" t="str">
        <f t="shared" si="2"/>
        <v/>
      </c>
      <c r="I44" s="57" t="str">
        <f t="shared" si="3"/>
        <v/>
      </c>
      <c r="J44" s="37"/>
      <c r="K44" s="46" t="str">
        <f t="shared" si="4"/>
        <v/>
      </c>
      <c r="L44" s="49" t="str">
        <f t="shared" si="11"/>
        <v/>
      </c>
      <c r="M44" s="36" t="str">
        <f t="shared" si="12"/>
        <v/>
      </c>
      <c r="N44" s="116" t="str">
        <f t="shared" si="13"/>
        <v/>
      </c>
      <c r="O44" s="104"/>
    </row>
    <row r="45" spans="1:15" ht="15.75" x14ac:dyDescent="0.3">
      <c r="A45" s="172"/>
      <c r="B45" s="172"/>
      <c r="C45" s="173"/>
      <c r="D45" s="14"/>
      <c r="E45" s="6" t="str">
        <f t="shared" si="10"/>
        <v/>
      </c>
      <c r="F45" s="45" t="str">
        <f t="shared" si="1"/>
        <v/>
      </c>
      <c r="G45" s="58"/>
      <c r="H45" s="45" t="str">
        <f t="shared" si="2"/>
        <v/>
      </c>
      <c r="I45" s="57" t="str">
        <f t="shared" si="3"/>
        <v/>
      </c>
      <c r="J45" s="37"/>
      <c r="K45" s="46" t="str">
        <f t="shared" si="4"/>
        <v/>
      </c>
      <c r="L45" s="49" t="str">
        <f t="shared" si="11"/>
        <v/>
      </c>
      <c r="M45" s="36" t="str">
        <f t="shared" si="12"/>
        <v/>
      </c>
      <c r="N45" s="116" t="str">
        <f t="shared" si="13"/>
        <v/>
      </c>
      <c r="O45" s="104"/>
    </row>
    <row r="46" spans="1:15" ht="15.75" x14ac:dyDescent="0.3">
      <c r="A46" s="172"/>
      <c r="B46" s="172"/>
      <c r="C46" s="173"/>
      <c r="D46" s="14"/>
      <c r="E46" s="6" t="str">
        <f t="shared" si="10"/>
        <v/>
      </c>
      <c r="F46" s="45" t="str">
        <f t="shared" si="1"/>
        <v/>
      </c>
      <c r="G46" s="58"/>
      <c r="H46" s="45" t="str">
        <f t="shared" si="2"/>
        <v/>
      </c>
      <c r="I46" s="57" t="str">
        <f t="shared" si="3"/>
        <v/>
      </c>
      <c r="J46" s="37"/>
      <c r="K46" s="46" t="str">
        <f t="shared" si="4"/>
        <v/>
      </c>
      <c r="L46" s="49" t="str">
        <f t="shared" si="11"/>
        <v/>
      </c>
      <c r="M46" s="36" t="str">
        <f t="shared" si="12"/>
        <v/>
      </c>
      <c r="N46" s="116" t="str">
        <f t="shared" si="13"/>
        <v/>
      </c>
      <c r="O46" s="104"/>
    </row>
    <row r="47" spans="1:15" ht="15.75" x14ac:dyDescent="0.3">
      <c r="A47" s="172"/>
      <c r="B47" s="172"/>
      <c r="C47" s="173"/>
      <c r="D47" s="14"/>
      <c r="E47" s="6" t="str">
        <f t="shared" si="10"/>
        <v/>
      </c>
      <c r="F47" s="45" t="str">
        <f t="shared" si="1"/>
        <v/>
      </c>
      <c r="G47" s="58"/>
      <c r="H47" s="45" t="str">
        <f t="shared" si="2"/>
        <v/>
      </c>
      <c r="I47" s="57" t="str">
        <f t="shared" si="3"/>
        <v/>
      </c>
      <c r="J47" s="37"/>
      <c r="K47" s="46" t="str">
        <f t="shared" si="4"/>
        <v/>
      </c>
      <c r="L47" s="49" t="str">
        <f t="shared" si="11"/>
        <v/>
      </c>
      <c r="M47" s="36" t="str">
        <f t="shared" si="12"/>
        <v/>
      </c>
      <c r="N47" s="116" t="str">
        <f t="shared" si="13"/>
        <v/>
      </c>
      <c r="O47" s="104"/>
    </row>
    <row r="48" spans="1:15" ht="15.75" x14ac:dyDescent="0.3">
      <c r="A48" s="172"/>
      <c r="B48" s="172"/>
      <c r="C48" s="173"/>
      <c r="D48" s="14"/>
      <c r="E48" s="6" t="str">
        <f t="shared" si="10"/>
        <v/>
      </c>
      <c r="F48" s="45" t="str">
        <f t="shared" si="1"/>
        <v/>
      </c>
      <c r="G48" s="58"/>
      <c r="H48" s="45" t="str">
        <f t="shared" si="2"/>
        <v/>
      </c>
      <c r="I48" s="57" t="str">
        <f t="shared" si="3"/>
        <v/>
      </c>
      <c r="J48" s="37"/>
      <c r="K48" s="46" t="str">
        <f t="shared" si="4"/>
        <v/>
      </c>
      <c r="L48" s="49" t="str">
        <f t="shared" si="11"/>
        <v/>
      </c>
      <c r="M48" s="36" t="str">
        <f t="shared" si="12"/>
        <v/>
      </c>
      <c r="N48" s="116" t="str">
        <f t="shared" si="13"/>
        <v/>
      </c>
      <c r="O48" s="104"/>
    </row>
    <row r="49" spans="1:15" ht="15.75" x14ac:dyDescent="0.3">
      <c r="A49" s="172"/>
      <c r="B49" s="172"/>
      <c r="C49" s="173"/>
      <c r="D49" s="14"/>
      <c r="E49" s="6" t="str">
        <f t="shared" si="10"/>
        <v/>
      </c>
      <c r="F49" s="45" t="str">
        <f t="shared" si="1"/>
        <v/>
      </c>
      <c r="G49" s="58"/>
      <c r="H49" s="45" t="str">
        <f t="shared" si="2"/>
        <v/>
      </c>
      <c r="I49" s="57" t="str">
        <f t="shared" si="3"/>
        <v/>
      </c>
      <c r="J49" s="37"/>
      <c r="K49" s="46" t="str">
        <f t="shared" si="4"/>
        <v/>
      </c>
      <c r="L49" s="49" t="str">
        <f t="shared" si="11"/>
        <v/>
      </c>
      <c r="M49" s="36" t="str">
        <f t="shared" si="12"/>
        <v/>
      </c>
      <c r="N49" s="116" t="str">
        <f t="shared" si="13"/>
        <v/>
      </c>
      <c r="O49" s="104"/>
    </row>
    <row r="50" spans="1:15" x14ac:dyDescent="0.25">
      <c r="A50" s="1"/>
      <c r="B50" s="1"/>
      <c r="C50" s="24" t="s">
        <v>138</v>
      </c>
      <c r="D50" s="23">
        <f>SUM(D14:D49)</f>
        <v>0</v>
      </c>
      <c r="E50" s="25">
        <f>SUM(E14:E49)</f>
        <v>0</v>
      </c>
      <c r="F50" s="61"/>
      <c r="G50" s="62"/>
      <c r="H50" s="42">
        <f>COUNT(H14:H49)</f>
        <v>0</v>
      </c>
      <c r="I50" s="42">
        <f>COUNT(I14:I49)</f>
        <v>0</v>
      </c>
      <c r="J50" s="59"/>
      <c r="K50" s="40">
        <f>COUNT(K14:K49)</f>
        <v>0</v>
      </c>
      <c r="L50" s="10">
        <f>SUM(L42:L49)</f>
        <v>0</v>
      </c>
      <c r="M50" s="10">
        <f>SUM(M43:M49)</f>
        <v>0</v>
      </c>
    </row>
    <row r="51" spans="1:15" x14ac:dyDescent="0.25">
      <c r="A51" s="1"/>
      <c r="B51" s="1"/>
      <c r="C51" s="1" t="s">
        <v>45</v>
      </c>
      <c r="D51" s="22">
        <f>SUM(D14:D21)</f>
        <v>0</v>
      </c>
      <c r="E51" s="7">
        <f>SUM(E14:E21)</f>
        <v>0</v>
      </c>
      <c r="F51" s="1"/>
      <c r="H51" s="56"/>
      <c r="I51" s="15" t="s">
        <v>357</v>
      </c>
      <c r="J51" s="39">
        <f>SUMIF(I14:I49,"1",E14:E49)</f>
        <v>0</v>
      </c>
      <c r="K51" s="40">
        <f>(5-H50)/10</f>
        <v>0.5</v>
      </c>
      <c r="L51" s="1"/>
      <c r="M51" s="1"/>
    </row>
    <row r="52" spans="1:15" x14ac:dyDescent="0.25">
      <c r="A52" s="1"/>
      <c r="B52" s="1"/>
      <c r="C52" s="1" t="s">
        <v>46</v>
      </c>
      <c r="D52" s="22">
        <f>SUM(D23:D27)</f>
        <v>0</v>
      </c>
      <c r="E52" s="7">
        <f>SUM(E23:E27)</f>
        <v>0</v>
      </c>
      <c r="F52" s="1"/>
      <c r="G52" s="1"/>
      <c r="H52" s="56"/>
      <c r="I52" s="37" t="s">
        <v>353</v>
      </c>
      <c r="J52" s="40">
        <f>SUM(H50,I50)</f>
        <v>0</v>
      </c>
      <c r="K52" s="41" t="str">
        <f>IF(J51&gt;=K51,"ok","falsch")</f>
        <v>falsch</v>
      </c>
      <c r="L52" s="1"/>
      <c r="M52" s="1"/>
    </row>
    <row r="53" spans="1:15" x14ac:dyDescent="0.25">
      <c r="A53" s="1"/>
      <c r="B53" s="1"/>
      <c r="C53" s="1" t="s">
        <v>54</v>
      </c>
      <c r="D53" s="22">
        <f>SUM(D29:D33)</f>
        <v>0</v>
      </c>
      <c r="E53" s="7">
        <f>SUM(E29:E33)</f>
        <v>0</v>
      </c>
      <c r="F53" s="1"/>
      <c r="G53" s="1"/>
      <c r="H53" s="31"/>
      <c r="I53" s="42"/>
      <c r="J53" s="55" t="str">
        <f>IF(OR(AND(H50=2,E56&gt;=0.3,I50&gt;=6,E56/3&gt;=0.1),H50&gt;=5),"ok",IF(OR(AND(H50=3,E56&gt;=0.2,I50&gt;=4,E56/2&gt;=0.1),H50&gt;=5),"ok",IF(OR(AND(H50&gt;=4,E56&gt;=0.1),H50&gt;=5),"ok","falsch")))</f>
        <v>falsch</v>
      </c>
      <c r="K53" s="60"/>
      <c r="L53" s="1"/>
      <c r="M53" s="1"/>
    </row>
    <row r="54" spans="1:15" x14ac:dyDescent="0.25">
      <c r="A54" s="1"/>
      <c r="B54" s="1"/>
      <c r="C54" s="1" t="s">
        <v>163</v>
      </c>
      <c r="D54" s="22">
        <f>SUM(D35:D37)</f>
        <v>0</v>
      </c>
      <c r="E54" s="7">
        <f>SUM(E35:E37)</f>
        <v>0</v>
      </c>
      <c r="F54" s="1"/>
      <c r="G54" s="1"/>
      <c r="H54" s="31"/>
      <c r="I54" s="63"/>
      <c r="J54" s="63"/>
      <c r="K54" s="30"/>
      <c r="L54" s="31"/>
      <c r="M54" s="1"/>
    </row>
    <row r="55" spans="1:15" x14ac:dyDescent="0.25">
      <c r="A55" s="1"/>
      <c r="B55" s="1"/>
      <c r="C55" s="1" t="s">
        <v>164</v>
      </c>
      <c r="D55" s="22">
        <f>SUM(D39:D40)</f>
        <v>0</v>
      </c>
      <c r="E55" s="7">
        <f>SUM(E39:E40)</f>
        <v>0</v>
      </c>
      <c r="F55" s="1"/>
      <c r="G55" s="1"/>
      <c r="H55" s="31"/>
      <c r="I55" s="31"/>
      <c r="J55" s="31"/>
      <c r="K55" s="31"/>
      <c r="L55" s="31"/>
      <c r="M55" s="31"/>
      <c r="N55" s="30"/>
      <c r="O55" s="30"/>
    </row>
    <row r="56" spans="1:15" hidden="1" x14ac:dyDescent="0.25">
      <c r="C56" s="33" t="s">
        <v>351</v>
      </c>
      <c r="D56" s="34">
        <f>SUMIF(J14:J49,"0,5",D14:D49)</f>
        <v>0</v>
      </c>
      <c r="E56" s="35">
        <f>J51</f>
        <v>0</v>
      </c>
      <c r="F56" s="1"/>
      <c r="G56" s="1"/>
      <c r="H56" s="31"/>
      <c r="I56" s="31"/>
      <c r="J56" s="31"/>
      <c r="K56" s="31"/>
      <c r="L56" s="31"/>
      <c r="M56" s="31"/>
      <c r="N56" s="30"/>
      <c r="O56" s="30"/>
    </row>
    <row r="57" spans="1:15" hidden="1" x14ac:dyDescent="0.25">
      <c r="A57" s="1"/>
      <c r="B57" s="1"/>
      <c r="F57" s="1"/>
      <c r="G57" s="1"/>
      <c r="H57" s="31"/>
      <c r="I57" s="31"/>
      <c r="J57" s="31"/>
      <c r="K57" s="31"/>
      <c r="L57" s="31"/>
      <c r="M57" s="31"/>
      <c r="N57" s="30"/>
      <c r="O57" s="30"/>
    </row>
    <row r="58" spans="1:15" hidden="1" x14ac:dyDescent="0.25">
      <c r="A58" s="1"/>
      <c r="B58" s="1"/>
      <c r="C58" s="11" t="s">
        <v>160</v>
      </c>
      <c r="D58" s="61"/>
      <c r="E58" s="64"/>
      <c r="F58" s="1"/>
      <c r="G58" s="1"/>
      <c r="H58" s="31"/>
      <c r="I58" s="31"/>
      <c r="J58" s="31"/>
      <c r="K58" s="31"/>
      <c r="L58" s="31"/>
      <c r="M58" s="31"/>
      <c r="N58" s="30"/>
      <c r="O58" s="30"/>
    </row>
    <row r="59" spans="1:15" hidden="1" x14ac:dyDescent="0.25">
      <c r="A59" s="1"/>
      <c r="B59" s="1"/>
      <c r="C59" s="65" t="s">
        <v>162</v>
      </c>
      <c r="D59" s="31"/>
      <c r="E59" s="66">
        <f>SUMIF(G23:G27,0,E23:E27)</f>
        <v>0</v>
      </c>
      <c r="F59" s="1"/>
      <c r="G59" s="1"/>
      <c r="H59" s="31"/>
      <c r="I59" s="31"/>
      <c r="J59" s="31"/>
      <c r="K59" s="31"/>
      <c r="L59" s="31"/>
      <c r="M59" s="31"/>
      <c r="N59" s="30"/>
      <c r="O59" s="30"/>
    </row>
    <row r="60" spans="1:15" hidden="1" x14ac:dyDescent="0.25">
      <c r="A60" s="1"/>
      <c r="B60" s="1"/>
      <c r="C60" s="67" t="s">
        <v>161</v>
      </c>
      <c r="D60" s="9"/>
      <c r="E60" s="68">
        <f>SUMIF(G23:G27,1,E23:E27)</f>
        <v>0</v>
      </c>
      <c r="F60" s="1"/>
      <c r="G60" s="1"/>
      <c r="H60" s="31"/>
      <c r="I60" s="52"/>
      <c r="J60" s="52"/>
      <c r="K60" s="31"/>
      <c r="L60" s="31"/>
      <c r="M60" s="31"/>
      <c r="N60" s="30"/>
      <c r="O60" s="30"/>
    </row>
    <row r="61" spans="1:15" hidden="1" x14ac:dyDescent="0.25">
      <c r="A61" s="1"/>
      <c r="B61" s="1"/>
      <c r="C61" s="1"/>
      <c r="D61" s="1"/>
      <c r="E61" s="1"/>
      <c r="F61" s="1"/>
      <c r="G61" s="1"/>
      <c r="H61" s="31"/>
      <c r="I61" s="53"/>
      <c r="J61" s="53"/>
      <c r="K61" s="31"/>
      <c r="L61" s="31"/>
      <c r="M61" s="31"/>
      <c r="N61" s="30"/>
      <c r="O61" s="30"/>
    </row>
    <row r="62" spans="1:15" hidden="1" x14ac:dyDescent="0.25">
      <c r="A62" s="1"/>
      <c r="B62" s="1"/>
      <c r="C62" s="1"/>
      <c r="D62" s="1"/>
      <c r="E62" s="1"/>
      <c r="F62" s="1"/>
      <c r="G62" s="1"/>
      <c r="H62" s="31"/>
      <c r="I62" s="53"/>
      <c r="J62" s="53"/>
      <c r="K62" s="31"/>
      <c r="L62" s="31"/>
      <c r="M62" s="31"/>
      <c r="N62" s="30"/>
      <c r="O62" s="30"/>
    </row>
    <row r="63" spans="1:15" hidden="1" x14ac:dyDescent="0.25">
      <c r="A63" s="1"/>
      <c r="B63" s="1"/>
      <c r="C63" s="1"/>
      <c r="D63" s="1"/>
      <c r="E63" s="1"/>
      <c r="F63" s="1"/>
      <c r="G63" s="1"/>
      <c r="H63" s="31"/>
      <c r="I63" s="54"/>
      <c r="J63" s="54"/>
      <c r="K63" s="31"/>
      <c r="L63" s="31"/>
      <c r="M63" s="31"/>
      <c r="N63" s="30"/>
      <c r="O63" s="30"/>
    </row>
    <row r="64" spans="1:15" hidden="1" x14ac:dyDescent="0.25">
      <c r="A64" s="1" t="s">
        <v>2</v>
      </c>
      <c r="B64" s="1"/>
      <c r="C64" s="1" t="s">
        <v>4</v>
      </c>
      <c r="D64" s="1" t="s">
        <v>158</v>
      </c>
      <c r="E64" s="1"/>
      <c r="F64" s="1"/>
      <c r="G64" s="1"/>
      <c r="H64" s="31"/>
      <c r="I64" s="30"/>
      <c r="J64" s="30"/>
      <c r="K64" s="31"/>
      <c r="L64" s="31"/>
      <c r="M64" s="31"/>
      <c r="N64" s="30"/>
      <c r="O64" s="30"/>
    </row>
    <row r="65" spans="1:15" hidden="1" x14ac:dyDescent="0.25">
      <c r="A65" s="1" t="s">
        <v>5</v>
      </c>
      <c r="C65" t="s">
        <v>35</v>
      </c>
      <c r="D65" s="1">
        <v>0</v>
      </c>
      <c r="E65" s="1"/>
      <c r="F65" s="1"/>
      <c r="G65" s="1"/>
      <c r="H65" s="31"/>
      <c r="I65" s="31"/>
      <c r="J65" s="31"/>
      <c r="K65" s="31"/>
      <c r="L65" s="31"/>
      <c r="M65" s="31"/>
      <c r="N65" s="30"/>
      <c r="O65" s="30"/>
    </row>
    <row r="66" spans="1:15" hidden="1" x14ac:dyDescent="0.25">
      <c r="A66" s="1"/>
      <c r="C66" t="s">
        <v>183</v>
      </c>
      <c r="D66" s="1">
        <v>0</v>
      </c>
      <c r="E66" s="1"/>
      <c r="F66" s="1"/>
      <c r="G66" s="1"/>
      <c r="H66" s="31"/>
      <c r="I66" s="31"/>
      <c r="J66" s="31"/>
      <c r="K66" s="31"/>
      <c r="L66" s="31"/>
      <c r="M66" s="31"/>
      <c r="N66" s="30"/>
      <c r="O66" s="30"/>
    </row>
    <row r="67" spans="1:15" hidden="1" x14ac:dyDescent="0.25">
      <c r="A67" s="1"/>
      <c r="C67" t="s">
        <v>139</v>
      </c>
      <c r="D67" s="1">
        <v>0</v>
      </c>
      <c r="E67" s="1"/>
      <c r="F67" s="1"/>
      <c r="G67" s="1"/>
      <c r="H67" s="31"/>
      <c r="I67" s="31"/>
      <c r="J67" s="31"/>
      <c r="K67" s="31"/>
      <c r="L67" s="31"/>
      <c r="M67" s="31"/>
      <c r="N67" s="30"/>
      <c r="O67" s="30"/>
    </row>
    <row r="68" spans="1:15" hidden="1" x14ac:dyDescent="0.25">
      <c r="A68" s="1"/>
      <c r="C68" t="s">
        <v>17</v>
      </c>
      <c r="D68" s="1">
        <v>0</v>
      </c>
      <c r="E68" s="1"/>
      <c r="F68" s="1"/>
      <c r="G68" s="1"/>
      <c r="H68" s="31"/>
      <c r="I68" s="31"/>
      <c r="J68" s="31"/>
      <c r="K68" s="31"/>
      <c r="L68" s="31"/>
      <c r="M68" s="31"/>
      <c r="N68" s="30"/>
      <c r="O68" s="30"/>
    </row>
    <row r="69" spans="1:15" hidden="1" x14ac:dyDescent="0.25">
      <c r="A69" s="1"/>
      <c r="C69" t="s">
        <v>140</v>
      </c>
      <c r="D69" s="1">
        <v>0</v>
      </c>
      <c r="E69" s="1"/>
      <c r="F69" s="1"/>
      <c r="G69" s="1"/>
      <c r="H69" s="31"/>
      <c r="I69" s="31"/>
      <c r="J69" s="31"/>
      <c r="K69" s="31"/>
      <c r="L69" s="31"/>
      <c r="M69" s="31"/>
      <c r="N69" s="30"/>
      <c r="O69" s="30"/>
    </row>
    <row r="70" spans="1:15" hidden="1" x14ac:dyDescent="0.25">
      <c r="C70" t="s">
        <v>173</v>
      </c>
      <c r="D70" s="1">
        <v>0</v>
      </c>
      <c r="H70" s="31"/>
      <c r="I70" s="31"/>
      <c r="J70" s="31"/>
      <c r="K70" s="31"/>
      <c r="L70" s="31"/>
      <c r="M70" s="31"/>
      <c r="N70" s="30"/>
      <c r="O70" s="30"/>
    </row>
    <row r="71" spans="1:15" hidden="1" x14ac:dyDescent="0.25">
      <c r="C71" t="s">
        <v>174</v>
      </c>
      <c r="D71" s="1">
        <v>0</v>
      </c>
      <c r="H71" s="31"/>
      <c r="I71" s="31"/>
      <c r="J71" s="31"/>
      <c r="K71" s="31"/>
      <c r="L71" s="31"/>
      <c r="M71" s="31"/>
      <c r="N71" s="30"/>
      <c r="O71" s="30"/>
    </row>
    <row r="72" spans="1:15" hidden="1" x14ac:dyDescent="0.25">
      <c r="C72" t="s">
        <v>359</v>
      </c>
      <c r="D72" s="1">
        <v>0</v>
      </c>
      <c r="H72" s="31"/>
      <c r="I72" s="31"/>
      <c r="J72" s="31"/>
      <c r="K72" s="31"/>
      <c r="L72" s="31"/>
      <c r="M72" s="31"/>
      <c r="N72" s="30"/>
      <c r="O72" s="30"/>
    </row>
    <row r="73" spans="1:15" hidden="1" x14ac:dyDescent="0.25">
      <c r="C73" t="s">
        <v>175</v>
      </c>
      <c r="D73" s="1">
        <v>0</v>
      </c>
      <c r="H73" s="31"/>
      <c r="I73" s="31"/>
      <c r="J73" s="31"/>
      <c r="K73" s="31"/>
      <c r="L73" s="31"/>
      <c r="M73" s="31"/>
      <c r="N73" s="30"/>
      <c r="O73" s="30"/>
    </row>
    <row r="74" spans="1:15" hidden="1" x14ac:dyDescent="0.25">
      <c r="C74" t="s">
        <v>176</v>
      </c>
      <c r="D74" s="1">
        <v>0</v>
      </c>
      <c r="H74" s="31"/>
      <c r="I74" s="31"/>
      <c r="J74" s="31"/>
      <c r="K74" s="31"/>
      <c r="L74" s="31"/>
      <c r="M74" s="31"/>
      <c r="N74" s="30"/>
      <c r="O74" s="30"/>
    </row>
    <row r="75" spans="1:15" hidden="1" x14ac:dyDescent="0.25">
      <c r="C75" t="s">
        <v>360</v>
      </c>
      <c r="D75" s="1">
        <v>0</v>
      </c>
      <c r="H75" s="31"/>
      <c r="I75" s="31"/>
      <c r="J75" s="31"/>
      <c r="K75" s="31"/>
      <c r="L75" s="31"/>
      <c r="M75" s="31"/>
      <c r="N75" s="30"/>
      <c r="O75" s="30"/>
    </row>
    <row r="76" spans="1:15" hidden="1" x14ac:dyDescent="0.25">
      <c r="C76" t="s">
        <v>21</v>
      </c>
      <c r="D76" s="1">
        <v>0</v>
      </c>
      <c r="H76" s="31"/>
      <c r="I76" s="31"/>
      <c r="J76" s="31"/>
      <c r="K76" s="31"/>
      <c r="L76" s="31"/>
      <c r="M76" s="31"/>
      <c r="N76" s="30"/>
      <c r="O76" s="30"/>
    </row>
    <row r="77" spans="1:15" hidden="1" x14ac:dyDescent="0.25">
      <c r="C77" t="s">
        <v>177</v>
      </c>
      <c r="D77" s="1">
        <v>0</v>
      </c>
      <c r="H77" s="31"/>
      <c r="I77" s="31"/>
      <c r="J77" s="31"/>
      <c r="K77" s="31"/>
      <c r="L77" s="31"/>
      <c r="M77" s="31"/>
      <c r="N77" s="30"/>
      <c r="O77" s="30"/>
    </row>
    <row r="78" spans="1:15" hidden="1" x14ac:dyDescent="0.25">
      <c r="C78" t="s">
        <v>457</v>
      </c>
      <c r="D78" s="1">
        <v>0</v>
      </c>
      <c r="H78" s="31"/>
      <c r="I78" s="31"/>
      <c r="J78" s="31"/>
      <c r="K78" s="31"/>
      <c r="L78" s="31"/>
      <c r="M78" s="31"/>
      <c r="N78" s="30"/>
      <c r="O78" s="30"/>
    </row>
    <row r="79" spans="1:15" hidden="1" x14ac:dyDescent="0.25">
      <c r="C79" t="s">
        <v>178</v>
      </c>
      <c r="D79" s="1">
        <v>0</v>
      </c>
      <c r="H79" s="31"/>
      <c r="I79" s="31"/>
      <c r="J79" s="31"/>
      <c r="K79" s="31"/>
      <c r="L79" s="31"/>
      <c r="M79" s="31"/>
      <c r="N79" s="30"/>
      <c r="O79" s="30"/>
    </row>
    <row r="80" spans="1:15" hidden="1" x14ac:dyDescent="0.25">
      <c r="C80" t="s">
        <v>184</v>
      </c>
      <c r="D80" s="1">
        <v>1</v>
      </c>
      <c r="H80" s="31"/>
      <c r="I80" s="31"/>
      <c r="J80" s="31"/>
      <c r="K80" s="31"/>
      <c r="L80" s="31"/>
      <c r="M80" s="31"/>
      <c r="N80" s="30"/>
      <c r="O80" s="30"/>
    </row>
    <row r="81" spans="1:15" hidden="1" x14ac:dyDescent="0.25">
      <c r="C81" t="s">
        <v>179</v>
      </c>
      <c r="D81" s="1">
        <v>0</v>
      </c>
      <c r="H81" s="31"/>
      <c r="I81" s="31"/>
      <c r="J81" s="31"/>
      <c r="K81" s="31"/>
      <c r="L81" s="31"/>
      <c r="M81" s="31"/>
      <c r="N81" s="30"/>
      <c r="O81" s="30"/>
    </row>
    <row r="82" spans="1:15" hidden="1" x14ac:dyDescent="0.25">
      <c r="C82" t="s">
        <v>180</v>
      </c>
      <c r="D82" s="1">
        <v>0</v>
      </c>
      <c r="H82" s="31"/>
      <c r="I82" s="31"/>
      <c r="J82" s="31"/>
      <c r="K82" s="31"/>
      <c r="L82" s="31"/>
      <c r="M82" s="31"/>
      <c r="N82" s="30"/>
      <c r="O82" s="30"/>
    </row>
    <row r="83" spans="1:15" hidden="1" x14ac:dyDescent="0.25">
      <c r="C83" t="s">
        <v>145</v>
      </c>
      <c r="D83" s="1">
        <v>0</v>
      </c>
      <c r="H83" s="31"/>
      <c r="I83" s="31"/>
      <c r="J83" s="31"/>
      <c r="K83" s="31"/>
      <c r="L83" s="31"/>
      <c r="M83" s="31"/>
      <c r="N83" s="30"/>
      <c r="O83" s="30"/>
    </row>
    <row r="84" spans="1:15" hidden="1" x14ac:dyDescent="0.25">
      <c r="C84" t="s">
        <v>146</v>
      </c>
      <c r="D84" s="1">
        <v>0</v>
      </c>
      <c r="H84" s="31"/>
      <c r="I84" s="31"/>
      <c r="J84" s="31"/>
      <c r="K84" s="31"/>
      <c r="L84" s="31"/>
      <c r="M84" s="31"/>
      <c r="N84" s="30"/>
      <c r="O84" s="30"/>
    </row>
    <row r="85" spans="1:15" hidden="1" x14ac:dyDescent="0.25">
      <c r="C85" t="s">
        <v>147</v>
      </c>
      <c r="D85" s="1">
        <v>0</v>
      </c>
      <c r="H85" s="31"/>
      <c r="I85" s="31"/>
      <c r="J85" s="31"/>
      <c r="K85" s="31"/>
      <c r="L85" s="31"/>
      <c r="M85" s="31"/>
      <c r="N85" s="30"/>
      <c r="O85" s="30"/>
    </row>
    <row r="86" spans="1:15" hidden="1" x14ac:dyDescent="0.25">
      <c r="C86" t="s">
        <v>148</v>
      </c>
      <c r="D86" s="1">
        <v>0</v>
      </c>
      <c r="H86" s="31"/>
      <c r="I86" s="31"/>
      <c r="J86" s="31"/>
      <c r="K86" s="31"/>
      <c r="L86" s="31"/>
      <c r="M86" s="31"/>
      <c r="N86" s="30"/>
      <c r="O86" s="30"/>
    </row>
    <row r="87" spans="1:15" hidden="1" x14ac:dyDescent="0.25">
      <c r="C87" t="s">
        <v>149</v>
      </c>
      <c r="D87" s="1">
        <v>0</v>
      </c>
      <c r="H87" s="31"/>
      <c r="I87" s="31"/>
      <c r="J87" s="31"/>
      <c r="K87" s="31"/>
      <c r="L87" s="31"/>
      <c r="M87" s="31"/>
      <c r="N87" s="30"/>
      <c r="O87" s="30"/>
    </row>
    <row r="88" spans="1:15" hidden="1" x14ac:dyDescent="0.25">
      <c r="C88" t="s">
        <v>181</v>
      </c>
      <c r="D88" s="1">
        <v>0</v>
      </c>
      <c r="H88" s="31"/>
      <c r="I88" s="31"/>
      <c r="J88" s="31"/>
      <c r="K88" s="31"/>
      <c r="L88" s="31"/>
      <c r="M88" s="31"/>
      <c r="N88" s="30"/>
      <c r="O88" s="30"/>
    </row>
    <row r="89" spans="1:15" hidden="1" x14ac:dyDescent="0.25">
      <c r="C89" t="s">
        <v>185</v>
      </c>
      <c r="D89" s="1">
        <v>1</v>
      </c>
      <c r="H89" s="31"/>
      <c r="I89" s="31"/>
      <c r="J89" s="31"/>
      <c r="K89" s="31"/>
      <c r="L89" s="31"/>
      <c r="M89" s="31"/>
      <c r="N89" s="30"/>
      <c r="O89" s="30"/>
    </row>
    <row r="90" spans="1:15" hidden="1" x14ac:dyDescent="0.25">
      <c r="C90" t="s">
        <v>361</v>
      </c>
      <c r="D90" s="1">
        <v>0</v>
      </c>
      <c r="H90" s="31"/>
      <c r="I90" s="31"/>
      <c r="J90" s="31"/>
      <c r="K90" s="31"/>
      <c r="L90" s="31"/>
      <c r="M90" s="31"/>
      <c r="N90" s="30"/>
      <c r="O90" s="30"/>
    </row>
    <row r="91" spans="1:15" hidden="1" x14ac:dyDescent="0.25">
      <c r="C91" t="s">
        <v>182</v>
      </c>
      <c r="D91" s="1">
        <v>0</v>
      </c>
      <c r="H91" s="31"/>
      <c r="I91" s="31"/>
      <c r="J91" s="31"/>
      <c r="K91" s="31"/>
      <c r="L91" s="31"/>
      <c r="M91" s="31"/>
      <c r="N91" s="30"/>
      <c r="O91" s="30"/>
    </row>
    <row r="92" spans="1:15" hidden="1" x14ac:dyDescent="0.25">
      <c r="C92" t="s">
        <v>83</v>
      </c>
      <c r="D92" s="1">
        <v>0</v>
      </c>
      <c r="H92" s="31"/>
      <c r="I92" s="31"/>
      <c r="J92" s="31"/>
      <c r="K92" s="31"/>
      <c r="L92" s="31"/>
      <c r="M92" s="31"/>
      <c r="N92" s="30"/>
      <c r="O92" s="30"/>
    </row>
    <row r="93" spans="1:15" hidden="1" x14ac:dyDescent="0.25">
      <c r="C93" t="s">
        <v>186</v>
      </c>
      <c r="D93" s="1">
        <v>0</v>
      </c>
      <c r="H93" s="31"/>
      <c r="I93" s="31"/>
      <c r="J93" s="31"/>
      <c r="K93" s="31"/>
      <c r="L93" s="31"/>
      <c r="M93" s="31"/>
      <c r="N93" s="30"/>
      <c r="O93" s="30"/>
    </row>
    <row r="94" spans="1:15" hidden="1" x14ac:dyDescent="0.25">
      <c r="A94" s="20" t="s">
        <v>6</v>
      </c>
      <c r="B94" s="20"/>
      <c r="C94" s="20"/>
      <c r="D94" s="20"/>
      <c r="E94" s="20"/>
      <c r="F94" s="20"/>
      <c r="G94" s="20"/>
      <c r="H94" s="31"/>
      <c r="I94" s="31"/>
      <c r="J94" s="31"/>
      <c r="K94" s="31"/>
      <c r="L94" s="31"/>
      <c r="M94" s="31"/>
      <c r="N94" s="30"/>
      <c r="O94" s="30"/>
    </row>
    <row r="95" spans="1:15" hidden="1" x14ac:dyDescent="0.25">
      <c r="A95" t="s">
        <v>7</v>
      </c>
      <c r="C95" t="s">
        <v>471</v>
      </c>
      <c r="H95" s="31"/>
      <c r="I95" s="31"/>
      <c r="J95" s="31"/>
      <c r="K95" s="31"/>
      <c r="L95" s="31"/>
      <c r="M95" s="31"/>
      <c r="N95" s="30"/>
      <c r="O95" s="30"/>
    </row>
    <row r="96" spans="1:15" hidden="1" x14ac:dyDescent="0.25">
      <c r="C96" t="s">
        <v>472</v>
      </c>
      <c r="H96" s="31"/>
      <c r="I96" s="31"/>
      <c r="J96" s="31"/>
      <c r="K96" s="31"/>
      <c r="L96" s="31"/>
      <c r="M96" s="31"/>
      <c r="N96" s="30"/>
      <c r="O96" s="30"/>
    </row>
    <row r="97" spans="3:15" hidden="1" x14ac:dyDescent="0.25">
      <c r="C97" t="s">
        <v>187</v>
      </c>
      <c r="H97" s="31"/>
      <c r="I97" s="31"/>
      <c r="J97" s="31"/>
      <c r="K97" s="31"/>
      <c r="L97" s="31"/>
      <c r="M97" s="31"/>
      <c r="N97" s="30"/>
      <c r="O97" s="30"/>
    </row>
    <row r="98" spans="3:15" hidden="1" x14ac:dyDescent="0.25">
      <c r="C98" t="s">
        <v>29</v>
      </c>
      <c r="H98" s="31"/>
      <c r="I98" s="31"/>
      <c r="J98" s="31"/>
      <c r="K98" s="31"/>
      <c r="L98" s="31"/>
      <c r="M98" s="31"/>
      <c r="N98" s="30"/>
      <c r="O98" s="30"/>
    </row>
    <row r="99" spans="3:15" hidden="1" x14ac:dyDescent="0.25">
      <c r="C99" t="s">
        <v>188</v>
      </c>
      <c r="H99" s="31"/>
      <c r="I99" s="31"/>
      <c r="J99" s="31"/>
      <c r="K99" s="31"/>
      <c r="L99" s="31"/>
      <c r="M99" s="31"/>
      <c r="N99" s="30"/>
      <c r="O99" s="30"/>
    </row>
    <row r="100" spans="3:15" hidden="1" x14ac:dyDescent="0.25">
      <c r="C100" t="s">
        <v>189</v>
      </c>
      <c r="H100" s="31"/>
      <c r="I100" s="31"/>
      <c r="J100" s="31"/>
      <c r="K100" s="31"/>
      <c r="L100" s="31"/>
      <c r="M100" s="31"/>
      <c r="N100" s="30"/>
      <c r="O100" s="30"/>
    </row>
    <row r="101" spans="3:15" hidden="1" x14ac:dyDescent="0.25">
      <c r="C101" t="s">
        <v>190</v>
      </c>
      <c r="H101" s="31"/>
      <c r="I101" s="31"/>
      <c r="J101" s="31"/>
      <c r="K101" s="31"/>
      <c r="L101" s="31"/>
      <c r="M101" s="31"/>
      <c r="N101" s="30"/>
      <c r="O101" s="30"/>
    </row>
    <row r="102" spans="3:15" hidden="1" x14ac:dyDescent="0.25">
      <c r="C102" t="s">
        <v>153</v>
      </c>
      <c r="H102" s="31"/>
      <c r="I102" s="31"/>
      <c r="J102" s="31"/>
      <c r="K102" s="31"/>
      <c r="L102" s="31"/>
      <c r="M102" s="31"/>
      <c r="N102" s="30"/>
      <c r="O102" s="30"/>
    </row>
    <row r="103" spans="3:15" hidden="1" x14ac:dyDescent="0.25">
      <c r="C103" t="s">
        <v>191</v>
      </c>
      <c r="H103" s="31"/>
      <c r="I103" s="31"/>
      <c r="J103" s="31"/>
      <c r="K103" s="31"/>
      <c r="L103" s="31"/>
      <c r="M103" s="31"/>
      <c r="N103" s="30"/>
      <c r="O103" s="30"/>
    </row>
    <row r="104" spans="3:15" hidden="1" x14ac:dyDescent="0.25">
      <c r="C104" t="s">
        <v>192</v>
      </c>
      <c r="H104" s="31"/>
      <c r="I104" s="31"/>
      <c r="J104" s="31"/>
      <c r="K104" s="31"/>
      <c r="L104" s="31"/>
      <c r="M104" s="31"/>
      <c r="N104" s="30"/>
      <c r="O104" s="30"/>
    </row>
    <row r="105" spans="3:15" hidden="1" x14ac:dyDescent="0.25">
      <c r="C105" t="s">
        <v>35</v>
      </c>
      <c r="H105" s="31"/>
      <c r="I105" s="31"/>
      <c r="J105" s="31"/>
      <c r="K105" s="31"/>
      <c r="L105" s="31"/>
      <c r="M105" s="31"/>
      <c r="N105" s="30"/>
      <c r="O105" s="30"/>
    </row>
    <row r="106" spans="3:15" hidden="1" x14ac:dyDescent="0.25">
      <c r="C106" t="s">
        <v>473</v>
      </c>
      <c r="H106" s="31"/>
      <c r="I106" s="31"/>
      <c r="J106" s="31"/>
      <c r="K106" s="31"/>
      <c r="L106" s="31"/>
      <c r="M106" s="31"/>
      <c r="N106" s="30"/>
      <c r="O106" s="30"/>
    </row>
    <row r="107" spans="3:15" hidden="1" x14ac:dyDescent="0.25">
      <c r="C107" t="s">
        <v>36</v>
      </c>
      <c r="H107" s="31"/>
      <c r="I107" s="31"/>
      <c r="J107" s="31"/>
      <c r="K107" s="31"/>
      <c r="L107" s="31"/>
      <c r="M107" s="31"/>
      <c r="N107" s="30"/>
      <c r="O107" s="30"/>
    </row>
    <row r="108" spans="3:15" hidden="1" x14ac:dyDescent="0.25">
      <c r="C108" t="s">
        <v>37</v>
      </c>
      <c r="H108" s="31"/>
      <c r="I108" s="31"/>
      <c r="J108" s="31"/>
      <c r="K108" s="31"/>
      <c r="L108" s="31"/>
      <c r="M108" s="31"/>
      <c r="N108" s="30"/>
      <c r="O108" s="30"/>
    </row>
    <row r="109" spans="3:15" hidden="1" x14ac:dyDescent="0.25">
      <c r="C109" t="s">
        <v>38</v>
      </c>
      <c r="H109" s="31"/>
      <c r="I109" s="31"/>
      <c r="J109" s="31"/>
      <c r="K109" s="31"/>
      <c r="L109" s="31"/>
      <c r="M109" s="31"/>
      <c r="N109" s="30"/>
      <c r="O109" s="30"/>
    </row>
    <row r="110" spans="3:15" hidden="1" x14ac:dyDescent="0.25">
      <c r="C110" t="s">
        <v>39</v>
      </c>
      <c r="H110" s="31"/>
      <c r="I110" s="31"/>
      <c r="J110" s="31"/>
      <c r="K110" s="31"/>
      <c r="L110" s="31"/>
      <c r="M110" s="31"/>
      <c r="N110" s="30"/>
      <c r="O110" s="30"/>
    </row>
    <row r="111" spans="3:15" hidden="1" x14ac:dyDescent="0.25">
      <c r="C111" t="s">
        <v>183</v>
      </c>
      <c r="H111" s="31"/>
      <c r="I111" s="31"/>
      <c r="J111" s="31"/>
      <c r="K111" s="31"/>
      <c r="L111" s="31"/>
      <c r="M111" s="31"/>
      <c r="N111" s="30"/>
      <c r="O111" s="30"/>
    </row>
    <row r="112" spans="3:15" hidden="1" x14ac:dyDescent="0.25">
      <c r="C112" t="s">
        <v>474</v>
      </c>
      <c r="H112" s="31"/>
      <c r="I112" s="31"/>
      <c r="J112" s="31"/>
      <c r="K112" s="31"/>
      <c r="L112" s="31"/>
      <c r="M112" s="31"/>
      <c r="N112" s="30"/>
      <c r="O112" s="30"/>
    </row>
    <row r="113" spans="1:15" hidden="1" x14ac:dyDescent="0.25">
      <c r="C113" t="s">
        <v>475</v>
      </c>
      <c r="H113" s="31"/>
      <c r="I113" s="31"/>
      <c r="J113" s="31"/>
      <c r="K113" s="31"/>
      <c r="L113" s="31"/>
      <c r="M113" s="31"/>
      <c r="N113" s="30"/>
      <c r="O113" s="30"/>
    </row>
    <row r="114" spans="1:15" hidden="1" x14ac:dyDescent="0.25">
      <c r="C114" t="s">
        <v>41</v>
      </c>
      <c r="H114" s="31"/>
      <c r="I114" s="31"/>
      <c r="J114" s="31"/>
      <c r="K114" s="31"/>
      <c r="L114" s="31"/>
      <c r="M114" s="31"/>
      <c r="N114" s="30"/>
      <c r="O114" s="30"/>
    </row>
    <row r="115" spans="1:15" hidden="1" x14ac:dyDescent="0.25">
      <c r="C115" t="s">
        <v>42</v>
      </c>
      <c r="H115" s="31"/>
      <c r="I115" s="31"/>
      <c r="J115" s="31"/>
      <c r="K115" s="31"/>
      <c r="L115" s="31"/>
      <c r="M115" s="31"/>
      <c r="N115" s="30"/>
      <c r="O115" s="30"/>
    </row>
    <row r="116" spans="1:15" hidden="1" x14ac:dyDescent="0.25">
      <c r="C116" t="s">
        <v>193</v>
      </c>
      <c r="H116" s="31"/>
      <c r="I116" s="31"/>
      <c r="J116" s="31"/>
      <c r="K116" s="31"/>
      <c r="L116" s="31"/>
      <c r="M116" s="31"/>
      <c r="N116" s="30"/>
      <c r="O116" s="30"/>
    </row>
    <row r="117" spans="1:15" hidden="1" x14ac:dyDescent="0.25">
      <c r="C117" t="s">
        <v>680</v>
      </c>
      <c r="H117" s="31"/>
      <c r="I117" s="31"/>
      <c r="J117" s="31"/>
      <c r="K117" s="31"/>
      <c r="L117" s="31"/>
      <c r="M117" s="31"/>
      <c r="N117" s="30"/>
      <c r="O117" s="30"/>
    </row>
    <row r="118" spans="1:15" hidden="1" x14ac:dyDescent="0.25">
      <c r="A118" s="20" t="s">
        <v>8</v>
      </c>
      <c r="B118" s="30"/>
      <c r="C118" s="30"/>
      <c r="D118" s="30"/>
      <c r="E118" s="30"/>
      <c r="F118" s="30"/>
      <c r="G118" s="30"/>
      <c r="H118" s="31"/>
      <c r="I118" s="31"/>
      <c r="J118" s="31"/>
      <c r="K118" s="31"/>
      <c r="L118" s="31"/>
      <c r="M118" s="31"/>
      <c r="N118" s="30"/>
      <c r="O118" s="30"/>
    </row>
    <row r="119" spans="1:15" hidden="1" x14ac:dyDescent="0.25">
      <c r="A119" t="s">
        <v>9</v>
      </c>
      <c r="C119" t="s">
        <v>681</v>
      </c>
      <c r="H119" s="31"/>
      <c r="I119" s="31"/>
      <c r="J119" s="31"/>
      <c r="K119" s="31"/>
      <c r="L119" s="31"/>
      <c r="M119" s="31"/>
      <c r="N119" s="30"/>
      <c r="O119" s="30"/>
    </row>
    <row r="120" spans="1:15" hidden="1" x14ac:dyDescent="0.25">
      <c r="C120" t="s">
        <v>194</v>
      </c>
      <c r="H120" s="31"/>
      <c r="I120" s="31"/>
      <c r="J120" s="31"/>
      <c r="K120" s="31"/>
      <c r="L120" s="31"/>
      <c r="M120" s="31"/>
      <c r="N120" s="30"/>
      <c r="O120" s="30"/>
    </row>
    <row r="121" spans="1:15" hidden="1" x14ac:dyDescent="0.25">
      <c r="C121" t="s">
        <v>195</v>
      </c>
      <c r="H121" s="31"/>
      <c r="I121" s="31"/>
      <c r="J121" s="31"/>
      <c r="K121" s="31"/>
      <c r="L121" s="31"/>
      <c r="M121" s="31"/>
      <c r="N121" s="30"/>
      <c r="O121" s="30"/>
    </row>
    <row r="122" spans="1:15" hidden="1" x14ac:dyDescent="0.25">
      <c r="C122" t="s">
        <v>57</v>
      </c>
      <c r="H122" s="31"/>
      <c r="I122" s="31"/>
      <c r="J122" s="31"/>
      <c r="K122" s="31"/>
      <c r="L122" s="31"/>
      <c r="M122" s="31"/>
      <c r="N122" s="30"/>
      <c r="O122" s="30"/>
    </row>
    <row r="123" spans="1:15" hidden="1" x14ac:dyDescent="0.25">
      <c r="C123" t="s">
        <v>196</v>
      </c>
      <c r="H123" s="31"/>
      <c r="I123" s="31"/>
      <c r="J123" s="31"/>
      <c r="K123" s="31"/>
      <c r="L123" s="31"/>
      <c r="M123" s="31"/>
      <c r="N123" s="30"/>
      <c r="O123" s="30"/>
    </row>
    <row r="124" spans="1:15" hidden="1" x14ac:dyDescent="0.25">
      <c r="C124" t="s">
        <v>59</v>
      </c>
      <c r="H124" s="31"/>
      <c r="I124" s="31"/>
      <c r="J124" s="31"/>
      <c r="K124" s="31"/>
      <c r="L124" s="31"/>
      <c r="M124" s="31"/>
      <c r="N124" s="30"/>
      <c r="O124" s="30"/>
    </row>
    <row r="125" spans="1:15" hidden="1" x14ac:dyDescent="0.25">
      <c r="C125" t="s">
        <v>60</v>
      </c>
      <c r="H125" s="31"/>
      <c r="I125" s="31"/>
      <c r="J125" s="31"/>
      <c r="K125" s="31"/>
      <c r="L125" s="31"/>
      <c r="M125" s="31"/>
      <c r="N125" s="30"/>
      <c r="O125" s="30"/>
    </row>
    <row r="126" spans="1:15" hidden="1" x14ac:dyDescent="0.25">
      <c r="C126" t="s">
        <v>197</v>
      </c>
      <c r="H126" s="31"/>
      <c r="I126" s="31"/>
      <c r="J126" s="31"/>
      <c r="K126" s="31"/>
      <c r="L126" s="31"/>
      <c r="M126" s="31"/>
      <c r="N126" s="30"/>
      <c r="O126" s="30"/>
    </row>
    <row r="127" spans="1:15" hidden="1" x14ac:dyDescent="0.25">
      <c r="C127" t="s">
        <v>62</v>
      </c>
      <c r="H127" s="31"/>
      <c r="I127" s="31"/>
      <c r="J127" s="31"/>
      <c r="K127" s="31"/>
      <c r="L127" s="31"/>
      <c r="M127" s="31"/>
      <c r="N127" s="30"/>
      <c r="O127" s="30"/>
    </row>
    <row r="128" spans="1:15" hidden="1" x14ac:dyDescent="0.25">
      <c r="C128" t="s">
        <v>63</v>
      </c>
      <c r="H128" s="31"/>
      <c r="I128" s="31"/>
      <c r="J128" s="31"/>
      <c r="K128" s="31"/>
      <c r="L128" s="31"/>
      <c r="M128" s="31"/>
      <c r="N128" s="30"/>
      <c r="O128" s="30"/>
    </row>
    <row r="129" spans="3:15" hidden="1" x14ac:dyDescent="0.25">
      <c r="C129" t="s">
        <v>64</v>
      </c>
      <c r="H129" s="31"/>
      <c r="I129" s="31"/>
      <c r="J129" s="31"/>
      <c r="K129" s="31"/>
      <c r="L129" s="31"/>
      <c r="M129" s="31"/>
      <c r="N129" s="30"/>
      <c r="O129" s="30"/>
    </row>
    <row r="130" spans="3:15" hidden="1" x14ac:dyDescent="0.25">
      <c r="C130" t="s">
        <v>198</v>
      </c>
      <c r="H130" s="31"/>
      <c r="I130" s="31"/>
      <c r="J130" s="31"/>
      <c r="K130" s="31"/>
      <c r="L130" s="31"/>
      <c r="M130" s="31"/>
      <c r="N130" s="30"/>
      <c r="O130" s="30"/>
    </row>
    <row r="131" spans="3:15" hidden="1" x14ac:dyDescent="0.25">
      <c r="C131" t="s">
        <v>66</v>
      </c>
      <c r="H131" s="31"/>
      <c r="I131" s="31"/>
      <c r="J131" s="31"/>
      <c r="K131" s="31"/>
      <c r="L131" s="31"/>
      <c r="M131" s="31"/>
      <c r="N131" s="30"/>
      <c r="O131" s="30"/>
    </row>
    <row r="132" spans="3:15" hidden="1" x14ac:dyDescent="0.25">
      <c r="C132" t="s">
        <v>199</v>
      </c>
      <c r="H132" s="31"/>
      <c r="I132" s="31"/>
      <c r="J132" s="31"/>
      <c r="K132" s="31"/>
      <c r="L132" s="31"/>
      <c r="M132" s="31"/>
      <c r="N132" s="30"/>
      <c r="O132" s="30"/>
    </row>
    <row r="133" spans="3:15" hidden="1" x14ac:dyDescent="0.25">
      <c r="C133" t="s">
        <v>200</v>
      </c>
      <c r="H133" s="31"/>
      <c r="I133" s="31"/>
      <c r="J133" s="31"/>
      <c r="K133" s="31"/>
      <c r="L133" s="31"/>
      <c r="M133" s="31"/>
      <c r="N133" s="30"/>
      <c r="O133" s="30"/>
    </row>
    <row r="134" spans="3:15" hidden="1" x14ac:dyDescent="0.25">
      <c r="C134" t="s">
        <v>69</v>
      </c>
      <c r="H134" s="31"/>
      <c r="I134" s="31"/>
      <c r="J134" s="31"/>
      <c r="K134" s="31"/>
      <c r="L134" s="31"/>
      <c r="M134" s="31"/>
      <c r="N134" s="30"/>
      <c r="O134" s="30"/>
    </row>
    <row r="135" spans="3:15" hidden="1" x14ac:dyDescent="0.25">
      <c r="C135" t="s">
        <v>201</v>
      </c>
      <c r="H135" s="31"/>
      <c r="I135" s="31"/>
      <c r="J135" s="31"/>
      <c r="K135" s="31"/>
      <c r="L135" s="31"/>
      <c r="M135" s="31"/>
      <c r="N135" s="30"/>
      <c r="O135" s="30"/>
    </row>
    <row r="136" spans="3:15" hidden="1" x14ac:dyDescent="0.25">
      <c r="C136" t="s">
        <v>202</v>
      </c>
      <c r="H136" s="31"/>
      <c r="I136" s="31"/>
      <c r="J136" s="31"/>
      <c r="K136" s="31"/>
      <c r="L136" s="31"/>
      <c r="M136" s="31"/>
      <c r="N136" s="30"/>
      <c r="O136" s="30"/>
    </row>
    <row r="137" spans="3:15" hidden="1" x14ac:dyDescent="0.25">
      <c r="C137" t="s">
        <v>203</v>
      </c>
      <c r="H137" s="31"/>
      <c r="I137" s="31"/>
      <c r="J137" s="31"/>
      <c r="K137" s="31"/>
      <c r="L137" s="31"/>
      <c r="M137" s="31"/>
      <c r="N137" s="30"/>
      <c r="O137" s="30"/>
    </row>
    <row r="138" spans="3:15" hidden="1" x14ac:dyDescent="0.25">
      <c r="C138" t="s">
        <v>73</v>
      </c>
      <c r="H138" s="31"/>
      <c r="I138" s="31"/>
      <c r="J138" s="31"/>
      <c r="K138" s="31"/>
      <c r="L138" s="31"/>
      <c r="M138" s="31"/>
      <c r="N138" s="30"/>
      <c r="O138" s="30"/>
    </row>
    <row r="139" spans="3:15" hidden="1" x14ac:dyDescent="0.25">
      <c r="C139" t="s">
        <v>204</v>
      </c>
      <c r="H139" s="31"/>
      <c r="I139" s="31"/>
      <c r="J139" s="31"/>
      <c r="K139" s="31"/>
      <c r="L139" s="31"/>
      <c r="M139" s="31"/>
      <c r="N139" s="30"/>
      <c r="O139" s="30"/>
    </row>
    <row r="140" spans="3:15" hidden="1" x14ac:dyDescent="0.25">
      <c r="C140" t="s">
        <v>75</v>
      </c>
      <c r="H140" s="31"/>
      <c r="I140" s="31"/>
      <c r="J140" s="31"/>
      <c r="K140" s="31"/>
      <c r="L140" s="31"/>
      <c r="M140" s="31"/>
      <c r="N140" s="30"/>
      <c r="O140" s="30"/>
    </row>
    <row r="141" spans="3:15" hidden="1" x14ac:dyDescent="0.25">
      <c r="C141" t="s">
        <v>76</v>
      </c>
      <c r="H141" s="31"/>
      <c r="I141" s="31"/>
      <c r="J141" s="31"/>
      <c r="K141" s="31"/>
      <c r="L141" s="31"/>
      <c r="M141" s="31"/>
      <c r="N141" s="30"/>
      <c r="O141" s="30"/>
    </row>
    <row r="142" spans="3:15" hidden="1" x14ac:dyDescent="0.25">
      <c r="C142" t="s">
        <v>77</v>
      </c>
      <c r="H142" s="31"/>
      <c r="I142" s="31"/>
      <c r="J142" s="31"/>
      <c r="K142" s="31"/>
      <c r="L142" s="31"/>
      <c r="M142" s="31"/>
      <c r="N142" s="30"/>
      <c r="O142" s="30"/>
    </row>
    <row r="143" spans="3:15" hidden="1" x14ac:dyDescent="0.25">
      <c r="C143" t="s">
        <v>78</v>
      </c>
      <c r="H143" s="31"/>
      <c r="I143" s="31"/>
      <c r="J143" s="31"/>
      <c r="K143" s="31"/>
      <c r="L143" s="31"/>
      <c r="M143" s="31"/>
      <c r="N143" s="30"/>
      <c r="O143" s="30"/>
    </row>
    <row r="144" spans="3:15" hidden="1" x14ac:dyDescent="0.25">
      <c r="C144" t="s">
        <v>79</v>
      </c>
      <c r="H144" s="31"/>
      <c r="I144" s="31"/>
      <c r="J144" s="31"/>
      <c r="K144" s="31"/>
      <c r="L144" s="31"/>
      <c r="M144" s="31"/>
      <c r="N144" s="30"/>
      <c r="O144" s="30"/>
    </row>
    <row r="145" spans="1:15" hidden="1" x14ac:dyDescent="0.25">
      <c r="C145" t="s">
        <v>80</v>
      </c>
      <c r="H145" s="31"/>
      <c r="I145" s="31"/>
      <c r="J145" s="31"/>
      <c r="K145" s="31"/>
      <c r="L145" s="31"/>
      <c r="M145" s="31"/>
      <c r="N145" s="30"/>
      <c r="O145" s="30"/>
    </row>
    <row r="146" spans="1:15" hidden="1" x14ac:dyDescent="0.25">
      <c r="C146" t="s">
        <v>81</v>
      </c>
      <c r="H146" s="31"/>
      <c r="I146" s="31"/>
      <c r="J146" s="31"/>
      <c r="K146" s="31"/>
      <c r="L146" s="31"/>
      <c r="M146" s="31"/>
      <c r="N146" s="30"/>
      <c r="O146" s="30"/>
    </row>
    <row r="147" spans="1:15" hidden="1" x14ac:dyDescent="0.25">
      <c r="C147" t="s">
        <v>82</v>
      </c>
      <c r="H147" s="31"/>
      <c r="I147" s="31"/>
      <c r="J147" s="31"/>
      <c r="K147" s="31"/>
      <c r="L147" s="31"/>
      <c r="M147" s="31"/>
      <c r="N147" s="30"/>
      <c r="O147" s="30"/>
    </row>
    <row r="148" spans="1:15" hidden="1" x14ac:dyDescent="0.25">
      <c r="C148" t="s">
        <v>205</v>
      </c>
      <c r="H148" s="31"/>
      <c r="I148" s="31"/>
      <c r="J148" s="31"/>
      <c r="K148" s="31"/>
      <c r="L148" s="31"/>
      <c r="M148" s="31"/>
      <c r="N148" s="30"/>
      <c r="O148" s="30"/>
    </row>
    <row r="149" spans="1:15" hidden="1" x14ac:dyDescent="0.25">
      <c r="C149" t="s">
        <v>85</v>
      </c>
      <c r="H149" s="31"/>
      <c r="I149" s="31"/>
      <c r="J149" s="31"/>
      <c r="K149" s="31"/>
      <c r="L149" s="31"/>
      <c r="M149" s="31"/>
      <c r="N149" s="30"/>
      <c r="O149" s="30"/>
    </row>
    <row r="150" spans="1:15" hidden="1" x14ac:dyDescent="0.25">
      <c r="C150" t="s">
        <v>206</v>
      </c>
      <c r="H150" s="31"/>
      <c r="I150" s="31"/>
      <c r="J150" s="31"/>
      <c r="K150" s="31"/>
      <c r="L150" s="31"/>
      <c r="M150" s="31"/>
      <c r="N150" s="30"/>
      <c r="O150" s="30"/>
    </row>
    <row r="151" spans="1:15" hidden="1" x14ac:dyDescent="0.25">
      <c r="C151" t="s">
        <v>682</v>
      </c>
      <c r="H151" s="31"/>
      <c r="I151" s="31"/>
      <c r="J151" s="31"/>
      <c r="K151" s="31"/>
      <c r="L151" s="31"/>
      <c r="M151" s="31"/>
      <c r="N151" s="30"/>
      <c r="O151" s="30"/>
    </row>
    <row r="152" spans="1:15" hidden="1" x14ac:dyDescent="0.25">
      <c r="C152" t="s">
        <v>123</v>
      </c>
      <c r="H152" s="31"/>
      <c r="I152" s="31"/>
      <c r="J152" s="31"/>
      <c r="K152" s="31"/>
      <c r="L152" s="31"/>
      <c r="M152" s="31"/>
      <c r="N152" s="30"/>
      <c r="O152" s="30"/>
    </row>
    <row r="153" spans="1:15" hidden="1" x14ac:dyDescent="0.25">
      <c r="C153" t="s">
        <v>124</v>
      </c>
      <c r="H153" s="31"/>
      <c r="I153" s="31"/>
      <c r="J153" s="31"/>
      <c r="K153" s="31"/>
      <c r="L153" s="31"/>
      <c r="M153" s="31"/>
      <c r="N153" s="30"/>
      <c r="O153" s="30"/>
    </row>
    <row r="154" spans="1:15" hidden="1" x14ac:dyDescent="0.25">
      <c r="C154" t="s">
        <v>125</v>
      </c>
      <c r="H154" s="31"/>
      <c r="I154" s="31"/>
      <c r="J154" s="31"/>
      <c r="K154" s="31"/>
      <c r="L154" s="31"/>
      <c r="M154" s="31"/>
      <c r="N154" s="30"/>
      <c r="O154" s="30"/>
    </row>
    <row r="155" spans="1:15" hidden="1" x14ac:dyDescent="0.25">
      <c r="A155" s="20" t="s">
        <v>10</v>
      </c>
      <c r="B155" s="20"/>
      <c r="C155" s="20"/>
      <c r="D155" s="20"/>
      <c r="E155" s="20"/>
      <c r="F155" s="20"/>
      <c r="G155" s="20"/>
      <c r="H155" s="31"/>
      <c r="I155" s="31"/>
      <c r="J155" s="31"/>
      <c r="K155" s="31"/>
      <c r="L155" s="31"/>
      <c r="M155" s="31"/>
      <c r="N155" s="30"/>
      <c r="O155" s="30"/>
    </row>
    <row r="156" spans="1:15" hidden="1" x14ac:dyDescent="0.25">
      <c r="A156" t="s">
        <v>11</v>
      </c>
      <c r="C156" t="s">
        <v>207</v>
      </c>
      <c r="H156" s="31"/>
      <c r="I156" s="31"/>
      <c r="J156" s="31"/>
      <c r="K156" s="31"/>
      <c r="L156" s="31"/>
      <c r="M156" s="31"/>
      <c r="N156" s="30"/>
      <c r="O156" s="30"/>
    </row>
    <row r="157" spans="1:15" hidden="1" x14ac:dyDescent="0.25">
      <c r="C157" t="s">
        <v>208</v>
      </c>
      <c r="H157" s="31"/>
      <c r="I157" s="31"/>
      <c r="J157" s="31"/>
      <c r="K157" s="31"/>
      <c r="L157" s="31"/>
      <c r="M157" s="31"/>
      <c r="N157" s="30"/>
      <c r="O157" s="30"/>
    </row>
    <row r="158" spans="1:15" hidden="1" x14ac:dyDescent="0.25">
      <c r="C158" t="s">
        <v>210</v>
      </c>
      <c r="H158" s="31"/>
      <c r="I158" s="31"/>
      <c r="J158" s="31"/>
      <c r="K158" s="31"/>
      <c r="L158" s="31"/>
      <c r="M158" s="31"/>
      <c r="N158" s="30"/>
      <c r="O158" s="30"/>
    </row>
    <row r="159" spans="1:15" hidden="1" x14ac:dyDescent="0.25">
      <c r="C159" t="s">
        <v>156</v>
      </c>
      <c r="H159" s="31"/>
      <c r="I159" s="31"/>
      <c r="J159" s="31"/>
      <c r="K159" s="31"/>
      <c r="L159" s="31"/>
      <c r="M159" s="31"/>
      <c r="N159" s="30"/>
      <c r="O159" s="30"/>
    </row>
    <row r="160" spans="1:15" hidden="1" x14ac:dyDescent="0.25">
      <c r="A160" t="s">
        <v>12</v>
      </c>
      <c r="C160" t="s">
        <v>212</v>
      </c>
      <c r="H160" s="31"/>
      <c r="I160" s="31"/>
      <c r="J160" s="31"/>
      <c r="K160" s="31"/>
      <c r="L160" s="31"/>
      <c r="M160" s="31"/>
      <c r="N160" s="30"/>
      <c r="O160" s="30"/>
    </row>
    <row r="161" spans="1:15" hidden="1" x14ac:dyDescent="0.25">
      <c r="C161" t="s">
        <v>457</v>
      </c>
      <c r="H161" s="31"/>
      <c r="I161" s="31"/>
      <c r="J161" s="31"/>
      <c r="K161" s="31"/>
      <c r="L161" s="31"/>
      <c r="M161" s="31"/>
      <c r="N161" s="30"/>
      <c r="O161" s="30"/>
    </row>
    <row r="162" spans="1:15" hidden="1" x14ac:dyDescent="0.25">
      <c r="C162" t="s">
        <v>213</v>
      </c>
      <c r="H162" s="31"/>
      <c r="I162" s="31"/>
      <c r="J162" s="31"/>
      <c r="K162" s="31"/>
      <c r="L162" s="31"/>
      <c r="M162" s="31"/>
      <c r="N162" s="30"/>
      <c r="O162" s="30"/>
    </row>
    <row r="163" spans="1:15" hidden="1" x14ac:dyDescent="0.25">
      <c r="A163" t="s">
        <v>214</v>
      </c>
      <c r="C163" t="s">
        <v>683</v>
      </c>
      <c r="H163" s="31"/>
      <c r="I163" s="31"/>
      <c r="J163" s="31"/>
      <c r="K163" s="31"/>
      <c r="L163" s="31"/>
      <c r="M163" s="31"/>
      <c r="N163" s="30"/>
      <c r="O163" s="30"/>
    </row>
    <row r="164" spans="1:15" hidden="1" x14ac:dyDescent="0.25">
      <c r="C164" t="s">
        <v>129</v>
      </c>
      <c r="H164" s="31"/>
      <c r="I164" s="31"/>
      <c r="J164" s="31"/>
      <c r="K164" s="31"/>
      <c r="L164" s="31"/>
      <c r="M164" s="31"/>
      <c r="N164" s="30"/>
      <c r="O164" s="30"/>
    </row>
    <row r="165" spans="1:15" hidden="1" x14ac:dyDescent="0.25">
      <c r="C165" t="s">
        <v>215</v>
      </c>
      <c r="H165" s="31"/>
      <c r="I165" s="31"/>
      <c r="J165" s="31"/>
      <c r="K165" s="31"/>
      <c r="L165" s="31"/>
      <c r="M165" s="31"/>
      <c r="N165" s="30"/>
      <c r="O165" s="30"/>
    </row>
    <row r="166" spans="1:15" hidden="1" x14ac:dyDescent="0.25">
      <c r="C166" t="s">
        <v>684</v>
      </c>
      <c r="H166" s="31"/>
      <c r="I166" s="31"/>
      <c r="J166" s="31"/>
      <c r="K166" s="31"/>
      <c r="L166" s="31"/>
      <c r="M166" s="31"/>
      <c r="N166" s="30"/>
      <c r="O166" s="30"/>
    </row>
    <row r="167" spans="1:15" hidden="1" x14ac:dyDescent="0.25">
      <c r="C167" t="s">
        <v>216</v>
      </c>
      <c r="H167" s="31"/>
      <c r="I167" s="31"/>
      <c r="J167" s="31"/>
      <c r="K167" s="31"/>
      <c r="L167" s="31"/>
      <c r="M167" s="31"/>
      <c r="N167" s="30"/>
      <c r="O167" s="30"/>
    </row>
    <row r="168" spans="1:15" hidden="1" x14ac:dyDescent="0.25">
      <c r="C168" t="s">
        <v>476</v>
      </c>
      <c r="H168" s="31"/>
      <c r="I168" s="31"/>
      <c r="J168" s="31"/>
      <c r="K168" s="31"/>
      <c r="L168" s="31"/>
      <c r="M168" s="31"/>
      <c r="N168" s="30"/>
      <c r="O168" s="30"/>
    </row>
    <row r="169" spans="1:15" hidden="1" x14ac:dyDescent="0.25">
      <c r="C169" t="s">
        <v>217</v>
      </c>
      <c r="H169" s="31"/>
      <c r="I169" s="31"/>
      <c r="J169" s="31"/>
      <c r="K169" s="31"/>
      <c r="L169" s="31"/>
      <c r="M169" s="31"/>
      <c r="N169" s="30"/>
      <c r="O169" s="30"/>
    </row>
    <row r="170" spans="1:15" hidden="1" x14ac:dyDescent="0.25">
      <c r="C170" t="s">
        <v>218</v>
      </c>
      <c r="H170" s="31"/>
      <c r="I170" s="31"/>
      <c r="J170" s="31"/>
      <c r="K170" s="31"/>
      <c r="L170" s="31"/>
      <c r="M170" s="31"/>
      <c r="N170" s="30"/>
      <c r="O170" s="30"/>
    </row>
    <row r="171" spans="1:15" hidden="1" x14ac:dyDescent="0.25">
      <c r="C171" t="s">
        <v>219</v>
      </c>
      <c r="H171" s="31"/>
      <c r="I171" s="31"/>
      <c r="J171" s="31"/>
      <c r="K171" s="31"/>
      <c r="L171" s="31"/>
      <c r="M171" s="31"/>
      <c r="N171" s="30"/>
      <c r="O171" s="30"/>
    </row>
    <row r="172" spans="1:15" hidden="1" x14ac:dyDescent="0.25">
      <c r="C172" t="s">
        <v>220</v>
      </c>
      <c r="H172" s="31"/>
      <c r="I172" s="31"/>
      <c r="J172" s="31"/>
      <c r="K172" s="31"/>
      <c r="L172" s="31"/>
      <c r="M172" s="31"/>
      <c r="N172" s="30"/>
      <c r="O172" s="30"/>
    </row>
    <row r="173" spans="1:15" hidden="1" x14ac:dyDescent="0.25">
      <c r="C173" t="s">
        <v>456</v>
      </c>
      <c r="H173" s="31"/>
      <c r="I173" s="31"/>
      <c r="J173" s="31"/>
      <c r="K173" s="31"/>
      <c r="L173" s="31"/>
      <c r="M173" s="31"/>
      <c r="N173" s="30"/>
      <c r="O173" s="30"/>
    </row>
    <row r="174" spans="1:15" hidden="1" x14ac:dyDescent="0.25">
      <c r="C174" t="s">
        <v>221</v>
      </c>
      <c r="H174" s="31"/>
      <c r="I174" s="31"/>
      <c r="J174" s="31"/>
      <c r="K174" s="31"/>
      <c r="L174" s="31"/>
      <c r="M174" s="31"/>
      <c r="N174" s="30"/>
      <c r="O174" s="30"/>
    </row>
    <row r="175" spans="1:15" hidden="1" x14ac:dyDescent="0.25">
      <c r="C175" t="s">
        <v>222</v>
      </c>
      <c r="H175" s="31"/>
      <c r="I175" s="31"/>
      <c r="J175" s="31"/>
      <c r="K175" s="31"/>
      <c r="L175" s="31"/>
      <c r="M175" s="31"/>
      <c r="N175" s="30"/>
      <c r="O175" s="30"/>
    </row>
    <row r="176" spans="1:15" hidden="1" x14ac:dyDescent="0.25">
      <c r="C176" t="s">
        <v>223</v>
      </c>
      <c r="H176" s="31"/>
      <c r="I176" s="31"/>
      <c r="J176" s="31"/>
      <c r="K176" s="31"/>
      <c r="L176" s="31"/>
      <c r="M176" s="31"/>
      <c r="N176" s="30"/>
      <c r="O176" s="30"/>
    </row>
    <row r="177" spans="3:15" hidden="1" x14ac:dyDescent="0.25">
      <c r="C177" t="s">
        <v>224</v>
      </c>
      <c r="H177" s="31"/>
      <c r="I177" s="31"/>
      <c r="J177" s="31"/>
      <c r="K177" s="31"/>
      <c r="L177" s="31"/>
      <c r="M177" s="31"/>
      <c r="N177" s="30"/>
      <c r="O177" s="30"/>
    </row>
    <row r="178" spans="3:15" hidden="1" x14ac:dyDescent="0.25">
      <c r="C178" t="s">
        <v>225</v>
      </c>
      <c r="H178" s="31"/>
      <c r="I178" s="31"/>
      <c r="J178" s="31"/>
      <c r="K178" s="31"/>
      <c r="L178" s="31"/>
      <c r="M178" s="31"/>
      <c r="N178" s="30"/>
      <c r="O178" s="30"/>
    </row>
    <row r="179" spans="3:15" hidden="1" x14ac:dyDescent="0.25">
      <c r="C179" t="s">
        <v>226</v>
      </c>
      <c r="H179" s="31"/>
      <c r="I179" s="31"/>
      <c r="J179" s="31"/>
      <c r="K179" s="31"/>
      <c r="L179" s="31"/>
      <c r="M179" s="31"/>
      <c r="N179" s="30"/>
      <c r="O179" s="30"/>
    </row>
    <row r="180" spans="3:15" hidden="1" x14ac:dyDescent="0.25">
      <c r="C180" t="s">
        <v>184</v>
      </c>
      <c r="H180" s="31"/>
      <c r="I180" s="31"/>
      <c r="J180" s="31"/>
      <c r="K180" s="31"/>
      <c r="L180" s="31"/>
      <c r="M180" s="31"/>
      <c r="N180" s="30"/>
      <c r="O180" s="30"/>
    </row>
    <row r="181" spans="3:15" hidden="1" x14ac:dyDescent="0.25">
      <c r="C181" t="s">
        <v>227</v>
      </c>
      <c r="H181" s="31"/>
      <c r="I181" s="31"/>
      <c r="J181" s="31"/>
      <c r="K181" s="31"/>
      <c r="L181" s="31"/>
      <c r="M181" s="31"/>
      <c r="N181" s="30"/>
      <c r="O181" s="30"/>
    </row>
    <row r="182" spans="3:15" hidden="1" x14ac:dyDescent="0.25">
      <c r="C182" t="s">
        <v>185</v>
      </c>
      <c r="H182" s="31"/>
      <c r="I182" s="31"/>
      <c r="J182" s="31"/>
      <c r="K182" s="31"/>
      <c r="L182" s="31"/>
      <c r="M182" s="31"/>
      <c r="N182" s="30"/>
      <c r="O182" s="30"/>
    </row>
    <row r="183" spans="3:15" hidden="1" x14ac:dyDescent="0.25">
      <c r="C183" t="s">
        <v>361</v>
      </c>
      <c r="H183" s="31"/>
      <c r="I183" s="31"/>
      <c r="J183" s="31"/>
      <c r="K183" s="31"/>
      <c r="L183" s="31"/>
      <c r="M183" s="31"/>
      <c r="N183" s="30"/>
      <c r="O183" s="30"/>
    </row>
    <row r="184" spans="3:15" hidden="1" x14ac:dyDescent="0.25">
      <c r="C184" t="s">
        <v>228</v>
      </c>
      <c r="H184" s="31"/>
      <c r="I184" s="31"/>
      <c r="J184" s="31"/>
      <c r="K184" s="31"/>
      <c r="L184" s="31"/>
      <c r="M184" s="31"/>
      <c r="N184" s="30"/>
      <c r="O184" s="30"/>
    </row>
    <row r="185" spans="3:15" hidden="1" x14ac:dyDescent="0.25">
      <c r="C185" t="s">
        <v>229</v>
      </c>
      <c r="H185" s="31"/>
      <c r="I185" s="31"/>
      <c r="J185" s="31"/>
      <c r="K185" s="31"/>
      <c r="L185" s="31"/>
      <c r="M185" s="31"/>
      <c r="N185" s="30"/>
      <c r="O185" s="30"/>
    </row>
    <row r="186" spans="3:15" hidden="1" x14ac:dyDescent="0.25">
      <c r="C186" t="s">
        <v>685</v>
      </c>
      <c r="H186" s="31"/>
      <c r="I186" s="31"/>
      <c r="J186" s="31"/>
      <c r="K186" s="31"/>
      <c r="L186" s="31"/>
      <c r="M186" s="31"/>
      <c r="N186" s="30"/>
      <c r="O186" s="30"/>
    </row>
    <row r="187" spans="3:15" hidden="1" x14ac:dyDescent="0.25">
      <c r="C187" t="s">
        <v>230</v>
      </c>
      <c r="H187" s="31"/>
      <c r="I187" s="31"/>
      <c r="J187" s="31"/>
      <c r="K187" s="31"/>
      <c r="L187" s="31"/>
      <c r="M187" s="31"/>
      <c r="N187" s="30"/>
      <c r="O187" s="30"/>
    </row>
    <row r="188" spans="3:15" hidden="1" x14ac:dyDescent="0.25">
      <c r="C188" t="s">
        <v>231</v>
      </c>
      <c r="H188" s="31"/>
      <c r="I188" s="31"/>
      <c r="J188" s="31"/>
      <c r="K188" s="31"/>
      <c r="L188" s="31"/>
      <c r="M188" s="31"/>
      <c r="N188" s="30"/>
      <c r="O188" s="30"/>
    </row>
    <row r="189" spans="3:15" hidden="1" x14ac:dyDescent="0.25">
      <c r="C189" t="s">
        <v>232</v>
      </c>
      <c r="H189" s="31"/>
      <c r="I189" s="31"/>
      <c r="J189" s="31"/>
      <c r="K189" s="31"/>
      <c r="L189" s="31"/>
      <c r="M189" s="31"/>
      <c r="N189" s="30"/>
      <c r="O189" s="30"/>
    </row>
    <row r="190" spans="3:15" hidden="1" x14ac:dyDescent="0.25">
      <c r="C190" t="s">
        <v>233</v>
      </c>
      <c r="H190" s="31"/>
      <c r="I190" s="31"/>
      <c r="J190" s="31"/>
      <c r="K190" s="31"/>
      <c r="L190" s="31"/>
      <c r="M190" s="31"/>
      <c r="N190" s="30"/>
      <c r="O190" s="30"/>
    </row>
    <row r="191" spans="3:15" hidden="1" x14ac:dyDescent="0.25">
      <c r="C191" t="s">
        <v>234</v>
      </c>
      <c r="H191" s="31"/>
      <c r="I191" s="31"/>
      <c r="J191" s="31"/>
      <c r="K191" s="31"/>
      <c r="L191" s="31"/>
      <c r="M191" s="31"/>
      <c r="N191" s="30"/>
      <c r="O191" s="30"/>
    </row>
    <row r="192" spans="3:15" hidden="1" x14ac:dyDescent="0.25">
      <c r="C192" t="s">
        <v>235</v>
      </c>
      <c r="H192" s="31"/>
      <c r="I192" s="31"/>
      <c r="J192" s="31"/>
      <c r="K192" s="31"/>
      <c r="L192" s="31"/>
      <c r="M192" s="31"/>
      <c r="N192" s="30"/>
      <c r="O192" s="30"/>
    </row>
    <row r="193" spans="3:15" hidden="1" x14ac:dyDescent="0.25">
      <c r="C193" t="s">
        <v>236</v>
      </c>
      <c r="H193" s="31"/>
      <c r="I193" s="31"/>
      <c r="J193" s="31"/>
      <c r="K193" s="31"/>
      <c r="L193" s="31"/>
      <c r="M193" s="31"/>
      <c r="N193" s="30"/>
      <c r="O193" s="30"/>
    </row>
    <row r="194" spans="3:15" hidden="1" x14ac:dyDescent="0.25">
      <c r="C194" t="s">
        <v>686</v>
      </c>
      <c r="H194" s="31"/>
      <c r="I194" s="31"/>
      <c r="J194" s="31"/>
      <c r="K194" s="31"/>
      <c r="L194" s="31"/>
      <c r="M194" s="31"/>
      <c r="N194" s="30"/>
      <c r="O194" s="30"/>
    </row>
    <row r="195" spans="3:15" hidden="1" x14ac:dyDescent="0.25">
      <c r="C195" t="s">
        <v>157</v>
      </c>
      <c r="H195" s="31"/>
      <c r="I195" s="31"/>
      <c r="J195" s="31"/>
      <c r="K195" s="31"/>
      <c r="L195" s="31"/>
      <c r="M195" s="31"/>
      <c r="N195" s="30"/>
      <c r="O195" s="30"/>
    </row>
    <row r="196" spans="3:15" hidden="1" x14ac:dyDescent="0.25">
      <c r="C196" t="s">
        <v>209</v>
      </c>
      <c r="H196" s="31"/>
      <c r="I196" s="31"/>
      <c r="J196" s="31"/>
      <c r="K196" s="31"/>
      <c r="L196" s="31"/>
      <c r="M196" s="31"/>
      <c r="N196" s="30"/>
      <c r="O196" s="30"/>
    </row>
    <row r="197" spans="3:15" hidden="1" x14ac:dyDescent="0.25">
      <c r="C197" t="s">
        <v>237</v>
      </c>
      <c r="H197" s="31"/>
      <c r="I197" s="31"/>
      <c r="J197" s="31"/>
      <c r="K197" s="31"/>
      <c r="L197" s="31"/>
      <c r="M197" s="31"/>
      <c r="N197" s="30"/>
      <c r="O197" s="30"/>
    </row>
    <row r="198" spans="3:15" hidden="1" x14ac:dyDescent="0.25">
      <c r="C198" t="s">
        <v>238</v>
      </c>
      <c r="H198" s="31"/>
      <c r="I198" s="31"/>
      <c r="J198" s="31"/>
      <c r="K198" s="31"/>
      <c r="L198" s="31"/>
      <c r="M198" s="31"/>
      <c r="N198" s="30"/>
      <c r="O198" s="30"/>
    </row>
    <row r="199" spans="3:15" hidden="1" x14ac:dyDescent="0.25">
      <c r="C199" t="s">
        <v>239</v>
      </c>
      <c r="H199" s="31"/>
      <c r="I199" s="31"/>
      <c r="J199" s="31"/>
      <c r="K199" s="31"/>
      <c r="L199" s="31"/>
      <c r="M199" s="31"/>
      <c r="N199" s="30"/>
      <c r="O199" s="30"/>
    </row>
    <row r="200" spans="3:15" hidden="1" x14ac:dyDescent="0.25">
      <c r="C200" t="s">
        <v>240</v>
      </c>
      <c r="H200" s="31"/>
      <c r="I200" s="31"/>
      <c r="J200" s="31"/>
      <c r="K200" s="31"/>
      <c r="L200" s="31"/>
      <c r="M200" s="31"/>
      <c r="N200" s="30"/>
      <c r="O200" s="30"/>
    </row>
    <row r="201" spans="3:15" hidden="1" x14ac:dyDescent="0.25">
      <c r="C201" t="s">
        <v>241</v>
      </c>
      <c r="H201" s="31"/>
      <c r="I201" s="31"/>
      <c r="J201" s="31"/>
      <c r="K201" s="31"/>
      <c r="L201" s="31"/>
      <c r="M201" s="31"/>
      <c r="N201" s="30"/>
      <c r="O201" s="30"/>
    </row>
    <row r="202" spans="3:15" hidden="1" x14ac:dyDescent="0.25">
      <c r="C202" t="s">
        <v>92</v>
      </c>
      <c r="H202" s="31"/>
      <c r="I202" s="31"/>
      <c r="J202" s="31"/>
      <c r="K202" s="31"/>
      <c r="L202" s="31"/>
      <c r="M202" s="31"/>
      <c r="N202" s="30"/>
      <c r="O202" s="30"/>
    </row>
    <row r="203" spans="3:15" hidden="1" x14ac:dyDescent="0.25">
      <c r="C203" t="s">
        <v>93</v>
      </c>
      <c r="H203" s="31"/>
      <c r="I203" s="31"/>
      <c r="J203" s="31"/>
      <c r="K203" s="31"/>
      <c r="L203" s="31"/>
      <c r="M203" s="31"/>
      <c r="N203" s="30"/>
      <c r="O203" s="30"/>
    </row>
    <row r="204" spans="3:15" hidden="1" x14ac:dyDescent="0.25">
      <c r="C204" t="s">
        <v>94</v>
      </c>
      <c r="H204" s="31"/>
      <c r="I204" s="31"/>
      <c r="J204" s="31"/>
      <c r="K204" s="31"/>
      <c r="L204" s="31"/>
      <c r="M204" s="31"/>
      <c r="N204" s="30"/>
      <c r="O204" s="30"/>
    </row>
    <row r="205" spans="3:15" hidden="1" x14ac:dyDescent="0.25">
      <c r="C205" t="s">
        <v>242</v>
      </c>
      <c r="H205" s="31"/>
      <c r="I205" s="31"/>
      <c r="J205" s="31"/>
      <c r="K205" s="31"/>
      <c r="L205" s="31"/>
      <c r="M205" s="31"/>
      <c r="N205" s="30"/>
      <c r="O205" s="30"/>
    </row>
    <row r="206" spans="3:15" hidden="1" x14ac:dyDescent="0.25">
      <c r="C206" t="s">
        <v>96</v>
      </c>
      <c r="H206" s="31"/>
      <c r="I206" s="31"/>
      <c r="J206" s="31"/>
      <c r="K206" s="31"/>
      <c r="L206" s="31"/>
      <c r="M206" s="31"/>
      <c r="N206" s="30"/>
      <c r="O206" s="30"/>
    </row>
    <row r="207" spans="3:15" hidden="1" x14ac:dyDescent="0.25">
      <c r="C207" t="s">
        <v>97</v>
      </c>
      <c r="H207" s="31"/>
      <c r="I207" s="31"/>
      <c r="J207" s="31"/>
      <c r="K207" s="31"/>
      <c r="L207" s="31"/>
      <c r="M207" s="31"/>
      <c r="N207" s="30"/>
      <c r="O207" s="30"/>
    </row>
    <row r="208" spans="3:15" hidden="1" x14ac:dyDescent="0.25">
      <c r="C208" t="s">
        <v>98</v>
      </c>
      <c r="H208" s="31"/>
      <c r="I208" s="31"/>
      <c r="J208" s="31"/>
      <c r="K208" s="31"/>
      <c r="L208" s="31"/>
      <c r="M208" s="31"/>
      <c r="N208" s="30"/>
      <c r="O208" s="30"/>
    </row>
    <row r="209" spans="3:15" hidden="1" x14ac:dyDescent="0.25">
      <c r="C209" t="s">
        <v>99</v>
      </c>
      <c r="H209" s="31"/>
      <c r="I209" s="31"/>
      <c r="J209" s="31"/>
      <c r="K209" s="31"/>
      <c r="L209" s="31"/>
      <c r="M209" s="31"/>
      <c r="N209" s="30"/>
      <c r="O209" s="30"/>
    </row>
    <row r="210" spans="3:15" hidden="1" x14ac:dyDescent="0.25">
      <c r="C210" t="s">
        <v>100</v>
      </c>
      <c r="H210" s="31"/>
      <c r="I210" s="31"/>
      <c r="J210" s="31"/>
      <c r="K210" s="31"/>
      <c r="L210" s="31"/>
      <c r="M210" s="31"/>
      <c r="N210" s="30"/>
      <c r="O210" s="30"/>
    </row>
    <row r="211" spans="3:15" hidden="1" x14ac:dyDescent="0.25">
      <c r="C211" t="s">
        <v>243</v>
      </c>
      <c r="H211" s="31"/>
      <c r="I211" s="31"/>
      <c r="J211" s="31"/>
      <c r="K211" s="31"/>
      <c r="L211" s="31"/>
      <c r="M211" s="31"/>
      <c r="N211" s="30"/>
      <c r="O211" s="30"/>
    </row>
    <row r="212" spans="3:15" hidden="1" x14ac:dyDescent="0.25">
      <c r="C212" t="s">
        <v>244</v>
      </c>
      <c r="H212" s="31"/>
      <c r="I212" s="31"/>
      <c r="J212" s="31"/>
      <c r="K212" s="31"/>
      <c r="L212" s="31"/>
      <c r="M212" s="31"/>
      <c r="N212" s="30"/>
      <c r="O212" s="30"/>
    </row>
    <row r="213" spans="3:15" hidden="1" x14ac:dyDescent="0.25">
      <c r="C213" t="s">
        <v>103</v>
      </c>
      <c r="H213" s="31"/>
      <c r="I213" s="31"/>
      <c r="J213" s="31"/>
      <c r="K213" s="31"/>
      <c r="L213" s="31"/>
      <c r="M213" s="31"/>
      <c r="N213" s="30"/>
      <c r="O213" s="30"/>
    </row>
    <row r="214" spans="3:15" hidden="1" x14ac:dyDescent="0.25">
      <c r="C214" t="s">
        <v>104</v>
      </c>
      <c r="H214" s="31"/>
      <c r="I214" s="31"/>
      <c r="J214" s="31"/>
      <c r="K214" s="31"/>
      <c r="L214" s="31"/>
      <c r="M214" s="31"/>
      <c r="N214" s="30"/>
      <c r="O214" s="30"/>
    </row>
    <row r="215" spans="3:15" hidden="1" x14ac:dyDescent="0.25">
      <c r="C215" t="s">
        <v>245</v>
      </c>
      <c r="H215" s="31"/>
      <c r="I215" s="31"/>
      <c r="J215" s="31"/>
      <c r="K215" s="31"/>
      <c r="L215" s="31"/>
      <c r="M215" s="31"/>
      <c r="N215" s="30"/>
      <c r="O215" s="30"/>
    </row>
    <row r="216" spans="3:15" hidden="1" x14ac:dyDescent="0.25">
      <c r="C216" t="s">
        <v>106</v>
      </c>
      <c r="H216" s="31"/>
      <c r="I216" s="31"/>
      <c r="J216" s="31"/>
      <c r="K216" s="31"/>
      <c r="L216" s="31"/>
      <c r="M216" s="31"/>
      <c r="N216" s="30"/>
      <c r="O216" s="30"/>
    </row>
    <row r="217" spans="3:15" hidden="1" x14ac:dyDescent="0.25">
      <c r="C217" t="s">
        <v>107</v>
      </c>
      <c r="H217" s="31"/>
      <c r="I217" s="31"/>
      <c r="J217" s="31"/>
      <c r="K217" s="31"/>
      <c r="L217" s="31"/>
      <c r="M217" s="31"/>
      <c r="N217" s="30"/>
      <c r="O217" s="30"/>
    </row>
    <row r="218" spans="3:15" hidden="1" x14ac:dyDescent="0.25">
      <c r="C218" t="s">
        <v>108</v>
      </c>
      <c r="H218" s="31"/>
      <c r="I218" s="31"/>
      <c r="J218" s="31"/>
      <c r="K218" s="31"/>
      <c r="L218" s="31"/>
      <c r="M218" s="31"/>
      <c r="N218" s="30"/>
      <c r="O218" s="30"/>
    </row>
    <row r="219" spans="3:15" hidden="1" x14ac:dyDescent="0.25">
      <c r="C219" t="s">
        <v>246</v>
      </c>
      <c r="H219" s="31"/>
      <c r="I219" s="31"/>
      <c r="J219" s="31"/>
      <c r="K219" s="31"/>
      <c r="L219" s="31"/>
      <c r="M219" s="31"/>
      <c r="N219" s="30"/>
      <c r="O219" s="30"/>
    </row>
    <row r="220" spans="3:15" hidden="1" x14ac:dyDescent="0.25">
      <c r="C220" t="s">
        <v>110</v>
      </c>
      <c r="H220" s="31"/>
      <c r="I220" s="31"/>
      <c r="J220" s="31"/>
      <c r="K220" s="31"/>
      <c r="L220" s="31"/>
      <c r="M220" s="31"/>
      <c r="N220" s="30"/>
      <c r="O220" s="30"/>
    </row>
    <row r="221" spans="3:15" hidden="1" x14ac:dyDescent="0.25">
      <c r="C221" t="s">
        <v>111</v>
      </c>
      <c r="H221" s="31"/>
      <c r="I221" s="31"/>
      <c r="J221" s="31"/>
      <c r="K221" s="31"/>
      <c r="L221" s="31"/>
      <c r="M221" s="31"/>
      <c r="N221" s="30"/>
      <c r="O221" s="30"/>
    </row>
    <row r="222" spans="3:15" hidden="1" x14ac:dyDescent="0.25">
      <c r="C222" t="s">
        <v>112</v>
      </c>
      <c r="H222" s="31"/>
      <c r="I222" s="31"/>
      <c r="J222" s="31"/>
      <c r="K222" s="31"/>
      <c r="L222" s="31"/>
      <c r="M222" s="31"/>
      <c r="N222" s="30"/>
      <c r="O222" s="30"/>
    </row>
    <row r="223" spans="3:15" hidden="1" x14ac:dyDescent="0.25">
      <c r="C223" t="s">
        <v>113</v>
      </c>
      <c r="H223" s="31"/>
      <c r="I223" s="31"/>
      <c r="J223" s="31"/>
      <c r="K223" s="31"/>
      <c r="L223" s="31"/>
      <c r="M223" s="31"/>
      <c r="N223" s="30"/>
      <c r="O223" s="30"/>
    </row>
    <row r="224" spans="3:15" hidden="1" x14ac:dyDescent="0.25">
      <c r="C224" t="s">
        <v>114</v>
      </c>
      <c r="H224" s="31"/>
      <c r="I224" s="31"/>
      <c r="J224" s="31"/>
      <c r="K224" s="31"/>
      <c r="L224" s="31"/>
      <c r="M224" s="31"/>
      <c r="N224" s="30"/>
      <c r="O224" s="30"/>
    </row>
    <row r="225" spans="3:15" hidden="1" x14ac:dyDescent="0.25">
      <c r="C225" t="s">
        <v>115</v>
      </c>
      <c r="H225" s="31"/>
      <c r="I225" s="31"/>
      <c r="J225" s="31"/>
      <c r="K225" s="31"/>
      <c r="L225" s="31"/>
      <c r="M225" s="31"/>
      <c r="N225" s="30"/>
      <c r="O225" s="30"/>
    </row>
    <row r="226" spans="3:15" hidden="1" x14ac:dyDescent="0.25">
      <c r="C226" t="s">
        <v>247</v>
      </c>
      <c r="H226" s="31"/>
      <c r="I226" s="31"/>
      <c r="J226" s="31"/>
      <c r="K226" s="31"/>
      <c r="L226" s="31"/>
      <c r="M226" s="31"/>
      <c r="N226" s="30"/>
      <c r="O226" s="30"/>
    </row>
    <row r="227" spans="3:15" hidden="1" x14ac:dyDescent="0.25">
      <c r="C227" t="s">
        <v>117</v>
      </c>
      <c r="H227" s="31"/>
      <c r="I227" s="31"/>
      <c r="J227" s="31"/>
      <c r="K227" s="31"/>
      <c r="L227" s="31"/>
      <c r="M227" s="31"/>
      <c r="N227" s="30"/>
      <c r="O227" s="30"/>
    </row>
    <row r="228" spans="3:15" hidden="1" x14ac:dyDescent="0.25">
      <c r="C228" t="s">
        <v>118</v>
      </c>
      <c r="H228" s="31"/>
      <c r="I228" s="31"/>
      <c r="J228" s="31"/>
      <c r="K228" s="31"/>
      <c r="L228" s="31"/>
      <c r="M228" s="31"/>
      <c r="N228" s="30"/>
      <c r="O228" s="30"/>
    </row>
    <row r="229" spans="3:15" hidden="1" x14ac:dyDescent="0.25">
      <c r="C229" t="s">
        <v>248</v>
      </c>
      <c r="H229" s="31"/>
      <c r="I229" s="31"/>
      <c r="J229" s="31"/>
      <c r="K229" s="31"/>
      <c r="L229" s="31"/>
      <c r="M229" s="31"/>
      <c r="N229" s="30"/>
      <c r="O229" s="30"/>
    </row>
    <row r="230" spans="3:15" hidden="1" x14ac:dyDescent="0.25">
      <c r="C230" t="s">
        <v>120</v>
      </c>
      <c r="H230" s="31"/>
      <c r="I230" s="31"/>
      <c r="J230" s="31"/>
      <c r="K230" s="31"/>
      <c r="L230" s="31"/>
      <c r="M230" s="31"/>
      <c r="N230" s="30"/>
      <c r="O230" s="30"/>
    </row>
    <row r="231" spans="3:15" hidden="1" x14ac:dyDescent="0.25">
      <c r="C231" t="s">
        <v>121</v>
      </c>
      <c r="H231" s="31"/>
      <c r="I231" s="31"/>
      <c r="J231" s="31"/>
      <c r="K231" s="31"/>
      <c r="L231" s="31"/>
      <c r="M231" s="31"/>
      <c r="N231" s="30"/>
      <c r="O231" s="30"/>
    </row>
    <row r="232" spans="3:15" hidden="1" x14ac:dyDescent="0.25">
      <c r="C232" t="s">
        <v>122</v>
      </c>
      <c r="H232" s="31"/>
      <c r="I232" s="31"/>
      <c r="J232" s="31"/>
      <c r="K232" s="31"/>
      <c r="L232" s="31"/>
      <c r="M232" s="31"/>
      <c r="N232" s="30"/>
      <c r="O232" s="30"/>
    </row>
    <row r="233" spans="3:15" hidden="1" x14ac:dyDescent="0.25">
      <c r="C233" t="s">
        <v>687</v>
      </c>
      <c r="H233" s="31"/>
      <c r="I233" s="31"/>
      <c r="J233" s="31"/>
      <c r="K233" s="31"/>
      <c r="L233" s="31"/>
      <c r="M233" s="31"/>
      <c r="N233" s="30"/>
      <c r="O233" s="30"/>
    </row>
    <row r="234" spans="3:15" hidden="1" x14ac:dyDescent="0.25">
      <c r="C234" t="s">
        <v>249</v>
      </c>
      <c r="H234" s="31"/>
      <c r="I234" s="31"/>
      <c r="J234" s="31"/>
      <c r="K234" s="31"/>
      <c r="L234" s="31"/>
      <c r="M234" s="31"/>
      <c r="N234" s="30"/>
      <c r="O234" s="30"/>
    </row>
    <row r="235" spans="3:15" hidden="1" x14ac:dyDescent="0.25">
      <c r="C235" t="s">
        <v>250</v>
      </c>
      <c r="H235" s="31"/>
      <c r="I235" s="31"/>
      <c r="J235" s="31"/>
      <c r="K235" s="31"/>
      <c r="L235" s="31"/>
      <c r="M235" s="31"/>
      <c r="N235" s="30"/>
      <c r="O235" s="30"/>
    </row>
    <row r="236" spans="3:15" hidden="1" x14ac:dyDescent="0.25">
      <c r="C236" t="s">
        <v>251</v>
      </c>
      <c r="H236" s="31"/>
      <c r="I236" s="31"/>
      <c r="J236" s="31"/>
      <c r="K236" s="31"/>
      <c r="L236" s="31"/>
      <c r="M236" s="31"/>
      <c r="N236" s="30"/>
      <c r="O236" s="30"/>
    </row>
    <row r="237" spans="3:15" hidden="1" x14ac:dyDescent="0.25">
      <c r="C237" t="s">
        <v>252</v>
      </c>
      <c r="H237" s="31"/>
      <c r="I237" s="31"/>
      <c r="J237" s="31"/>
      <c r="K237" s="31"/>
      <c r="L237" s="31"/>
      <c r="M237" s="31"/>
      <c r="N237" s="30"/>
      <c r="O237" s="30"/>
    </row>
    <row r="238" spans="3:15" hidden="1" x14ac:dyDescent="0.25">
      <c r="C238" t="s">
        <v>253</v>
      </c>
      <c r="H238" s="31"/>
      <c r="I238" s="31"/>
      <c r="J238" s="31"/>
      <c r="K238" s="31"/>
      <c r="L238" s="31"/>
      <c r="M238" s="31"/>
      <c r="N238" s="30"/>
      <c r="O238" s="30"/>
    </row>
    <row r="239" spans="3:15" hidden="1" x14ac:dyDescent="0.25">
      <c r="C239" t="s">
        <v>254</v>
      </c>
      <c r="H239" s="31"/>
      <c r="I239" s="31"/>
      <c r="J239" s="31"/>
      <c r="K239" s="31"/>
      <c r="L239" s="31"/>
      <c r="M239" s="31"/>
      <c r="N239" s="30"/>
      <c r="O239" s="30"/>
    </row>
    <row r="240" spans="3:15" hidden="1" x14ac:dyDescent="0.25">
      <c r="C240" t="s">
        <v>255</v>
      </c>
      <c r="H240" s="31"/>
      <c r="I240" s="31"/>
      <c r="J240" s="31"/>
      <c r="K240" s="31"/>
      <c r="L240" s="31"/>
      <c r="M240" s="31"/>
      <c r="N240" s="30"/>
      <c r="O240" s="30"/>
    </row>
    <row r="241" spans="3:15" hidden="1" x14ac:dyDescent="0.25">
      <c r="C241" t="s">
        <v>688</v>
      </c>
      <c r="H241" s="31"/>
      <c r="I241" s="31"/>
      <c r="J241" s="31"/>
      <c r="K241" s="31"/>
      <c r="L241" s="31"/>
      <c r="M241" s="31"/>
      <c r="N241" s="30"/>
      <c r="O241" s="30"/>
    </row>
    <row r="242" spans="3:15" hidden="1" x14ac:dyDescent="0.25">
      <c r="C242" t="s">
        <v>256</v>
      </c>
      <c r="H242" s="31"/>
      <c r="I242" s="31"/>
      <c r="J242" s="31"/>
      <c r="K242" s="31"/>
      <c r="L242" s="31"/>
      <c r="M242" s="31"/>
      <c r="N242" s="30"/>
      <c r="O242" s="30"/>
    </row>
    <row r="243" spans="3:15" hidden="1" x14ac:dyDescent="0.25">
      <c r="C243" t="s">
        <v>257</v>
      </c>
      <c r="H243" s="31"/>
      <c r="I243" s="31"/>
      <c r="J243" s="31"/>
      <c r="K243" s="31"/>
      <c r="L243" s="31"/>
      <c r="M243" s="31"/>
      <c r="N243" s="30"/>
      <c r="O243" s="30"/>
    </row>
    <row r="244" spans="3:15" hidden="1" x14ac:dyDescent="0.25">
      <c r="C244" t="s">
        <v>258</v>
      </c>
      <c r="H244" s="31"/>
      <c r="I244" s="31"/>
      <c r="J244" s="31"/>
      <c r="K244" s="31"/>
      <c r="L244" s="31"/>
      <c r="M244" s="31"/>
      <c r="N244" s="30"/>
      <c r="O244" s="30"/>
    </row>
    <row r="245" spans="3:15" hidden="1" x14ac:dyDescent="0.25">
      <c r="C245" t="s">
        <v>259</v>
      </c>
      <c r="H245" s="31"/>
      <c r="I245" s="31"/>
      <c r="J245" s="31"/>
      <c r="K245" s="31"/>
      <c r="L245" s="31"/>
      <c r="M245" s="31"/>
      <c r="N245" s="30"/>
      <c r="O245" s="30"/>
    </row>
    <row r="246" spans="3:15" hidden="1" x14ac:dyDescent="0.25">
      <c r="C246" t="s">
        <v>260</v>
      </c>
      <c r="H246" s="31"/>
      <c r="I246" s="31"/>
      <c r="J246" s="31"/>
      <c r="K246" s="31"/>
      <c r="L246" s="31"/>
      <c r="M246" s="31"/>
      <c r="N246" s="30"/>
      <c r="O246" s="30"/>
    </row>
    <row r="247" spans="3:15" hidden="1" x14ac:dyDescent="0.25">
      <c r="C247" t="s">
        <v>261</v>
      </c>
      <c r="H247" s="31"/>
      <c r="I247" s="31"/>
      <c r="J247" s="31"/>
      <c r="K247" s="31"/>
      <c r="L247" s="31"/>
      <c r="M247" s="31"/>
      <c r="N247" s="30"/>
      <c r="O247" s="30"/>
    </row>
    <row r="248" spans="3:15" hidden="1" x14ac:dyDescent="0.25">
      <c r="C248" t="s">
        <v>262</v>
      </c>
      <c r="H248" s="31"/>
      <c r="I248" s="31"/>
      <c r="J248" s="31"/>
      <c r="K248" s="31"/>
      <c r="L248" s="31"/>
      <c r="M248" s="31"/>
      <c r="N248" s="30"/>
      <c r="O248" s="30"/>
    </row>
    <row r="249" spans="3:15" hidden="1" x14ac:dyDescent="0.25">
      <c r="C249" t="s">
        <v>263</v>
      </c>
      <c r="H249" s="31"/>
      <c r="I249" s="31"/>
      <c r="J249" s="31"/>
      <c r="K249" s="31"/>
      <c r="L249" s="31"/>
      <c r="M249" s="31"/>
      <c r="N249" s="30"/>
      <c r="O249" s="30"/>
    </row>
    <row r="250" spans="3:15" hidden="1" x14ac:dyDescent="0.25">
      <c r="C250" t="s">
        <v>264</v>
      </c>
      <c r="H250" s="31"/>
      <c r="I250" s="31"/>
      <c r="J250" s="31"/>
      <c r="K250" s="31"/>
      <c r="L250" s="31"/>
      <c r="M250" s="31"/>
      <c r="N250" s="30"/>
      <c r="O250" s="30"/>
    </row>
    <row r="251" spans="3:15" hidden="1" x14ac:dyDescent="0.25">
      <c r="C251" t="s">
        <v>265</v>
      </c>
      <c r="H251" s="31"/>
      <c r="I251" s="31"/>
      <c r="J251" s="31"/>
      <c r="K251" s="31"/>
      <c r="L251" s="31"/>
      <c r="M251" s="31"/>
      <c r="N251" s="30"/>
      <c r="O251" s="30"/>
    </row>
    <row r="252" spans="3:15" hidden="1" x14ac:dyDescent="0.25">
      <c r="C252" t="s">
        <v>266</v>
      </c>
      <c r="H252" s="31"/>
      <c r="I252" s="31"/>
      <c r="J252" s="31"/>
      <c r="K252" s="31"/>
      <c r="L252" s="31"/>
      <c r="M252" s="31"/>
      <c r="N252" s="30"/>
      <c r="O252" s="30"/>
    </row>
    <row r="253" spans="3:15" hidden="1" x14ac:dyDescent="0.25">
      <c r="C253" t="s">
        <v>267</v>
      </c>
      <c r="H253" s="31"/>
      <c r="I253" s="31"/>
      <c r="J253" s="31"/>
      <c r="K253" s="31"/>
      <c r="L253" s="31"/>
      <c r="M253" s="31"/>
      <c r="N253" s="30"/>
      <c r="O253" s="30"/>
    </row>
    <row r="254" spans="3:15" hidden="1" x14ac:dyDescent="0.25">
      <c r="C254" t="s">
        <v>268</v>
      </c>
      <c r="H254" s="31"/>
      <c r="I254" s="31"/>
      <c r="J254" s="31"/>
      <c r="K254" s="31"/>
      <c r="L254" s="31"/>
      <c r="M254" s="31"/>
      <c r="N254" s="30"/>
      <c r="O254" s="30"/>
    </row>
    <row r="255" spans="3:15" hidden="1" x14ac:dyDescent="0.25">
      <c r="C255" t="s">
        <v>269</v>
      </c>
      <c r="H255" s="31"/>
      <c r="I255" s="31"/>
      <c r="J255" s="31"/>
      <c r="K255" s="31"/>
      <c r="L255" s="31"/>
      <c r="M255" s="31"/>
      <c r="N255" s="30"/>
      <c r="O255" s="30"/>
    </row>
    <row r="256" spans="3:15" hidden="1" x14ac:dyDescent="0.25">
      <c r="C256" t="s">
        <v>270</v>
      </c>
      <c r="H256" s="31"/>
      <c r="I256" s="31"/>
      <c r="J256" s="31"/>
      <c r="K256" s="31"/>
      <c r="L256" s="31"/>
      <c r="M256" s="31"/>
      <c r="N256" s="30"/>
      <c r="O256" s="30"/>
    </row>
    <row r="257" spans="3:15" hidden="1" x14ac:dyDescent="0.25">
      <c r="C257" t="s">
        <v>271</v>
      </c>
      <c r="H257" s="31"/>
      <c r="I257" s="31"/>
      <c r="J257" s="31"/>
      <c r="K257" s="31"/>
      <c r="L257" s="31"/>
      <c r="M257" s="31"/>
      <c r="N257" s="30"/>
      <c r="O257" s="30"/>
    </row>
    <row r="258" spans="3:15" hidden="1" x14ac:dyDescent="0.25">
      <c r="C258" t="s">
        <v>272</v>
      </c>
      <c r="H258" s="31"/>
      <c r="I258" s="31"/>
      <c r="J258" s="31"/>
      <c r="K258" s="31"/>
      <c r="L258" s="31"/>
      <c r="M258" s="31"/>
      <c r="N258" s="30"/>
      <c r="O258" s="30"/>
    </row>
    <row r="259" spans="3:15" hidden="1" x14ac:dyDescent="0.25">
      <c r="C259" t="s">
        <v>273</v>
      </c>
      <c r="H259" s="31"/>
      <c r="I259" s="31"/>
      <c r="J259" s="31"/>
      <c r="K259" s="31"/>
      <c r="L259" s="31"/>
      <c r="M259" s="31"/>
      <c r="N259" s="30"/>
      <c r="O259" s="30"/>
    </row>
    <row r="260" spans="3:15" hidden="1" x14ac:dyDescent="0.25">
      <c r="C260" t="s">
        <v>274</v>
      </c>
      <c r="H260" s="31"/>
      <c r="I260" s="31"/>
      <c r="J260" s="31"/>
      <c r="K260" s="31"/>
      <c r="L260" s="31"/>
      <c r="M260" s="31"/>
      <c r="N260" s="30"/>
      <c r="O260" s="30"/>
    </row>
    <row r="261" spans="3:15" hidden="1" x14ac:dyDescent="0.25">
      <c r="C261" t="s">
        <v>275</v>
      </c>
      <c r="H261" s="31"/>
      <c r="I261" s="31"/>
      <c r="J261" s="31"/>
      <c r="K261" s="31"/>
      <c r="L261" s="31"/>
      <c r="M261" s="31"/>
      <c r="N261" s="30"/>
      <c r="O261" s="30"/>
    </row>
    <row r="262" spans="3:15" hidden="1" x14ac:dyDescent="0.25">
      <c r="C262" t="s">
        <v>276</v>
      </c>
      <c r="H262" s="31"/>
      <c r="I262" s="31"/>
      <c r="J262" s="31"/>
      <c r="K262" s="31"/>
      <c r="L262" s="31"/>
      <c r="M262" s="31"/>
      <c r="N262" s="30"/>
      <c r="O262" s="30"/>
    </row>
    <row r="263" spans="3:15" hidden="1" x14ac:dyDescent="0.25">
      <c r="C263" t="s">
        <v>277</v>
      </c>
      <c r="H263" s="31"/>
      <c r="I263" s="31"/>
      <c r="J263" s="31"/>
      <c r="K263" s="31"/>
      <c r="L263" s="31"/>
      <c r="M263" s="31"/>
      <c r="N263" s="30"/>
      <c r="O263" s="30"/>
    </row>
    <row r="264" spans="3:15" hidden="1" x14ac:dyDescent="0.25">
      <c r="C264" t="s">
        <v>278</v>
      </c>
      <c r="H264" s="31"/>
      <c r="I264" s="31"/>
      <c r="J264" s="31"/>
      <c r="K264" s="31"/>
      <c r="L264" s="31"/>
      <c r="M264" s="31"/>
      <c r="N264" s="30"/>
      <c r="O264" s="30"/>
    </row>
    <row r="265" spans="3:15" hidden="1" x14ac:dyDescent="0.25">
      <c r="C265" t="s">
        <v>279</v>
      </c>
      <c r="H265" s="31"/>
      <c r="I265" s="31"/>
      <c r="J265" s="31"/>
      <c r="K265" s="31"/>
      <c r="L265" s="31"/>
      <c r="M265" s="31"/>
      <c r="N265" s="30"/>
      <c r="O265" s="30"/>
    </row>
    <row r="266" spans="3:15" hidden="1" x14ac:dyDescent="0.25">
      <c r="C266" t="s">
        <v>280</v>
      </c>
      <c r="H266" s="31"/>
      <c r="I266" s="31"/>
      <c r="J266" s="31"/>
      <c r="K266" s="31"/>
      <c r="L266" s="31"/>
      <c r="M266" s="31"/>
      <c r="N266" s="30"/>
      <c r="O266" s="30"/>
    </row>
    <row r="267" spans="3:15" hidden="1" x14ac:dyDescent="0.25">
      <c r="C267" t="s">
        <v>281</v>
      </c>
      <c r="H267" s="31"/>
      <c r="I267" s="31"/>
      <c r="J267" s="31"/>
      <c r="K267" s="31"/>
      <c r="L267" s="31"/>
      <c r="M267" s="31"/>
      <c r="N267" s="30"/>
      <c r="O267" s="30"/>
    </row>
    <row r="268" spans="3:15" hidden="1" x14ac:dyDescent="0.25">
      <c r="C268" t="s">
        <v>282</v>
      </c>
      <c r="H268" s="31"/>
      <c r="I268" s="31"/>
      <c r="J268" s="31"/>
      <c r="K268" s="31"/>
      <c r="L268" s="31"/>
      <c r="M268" s="31"/>
      <c r="N268" s="30"/>
      <c r="O268" s="30"/>
    </row>
    <row r="269" spans="3:15" hidden="1" x14ac:dyDescent="0.25">
      <c r="C269" t="s">
        <v>283</v>
      </c>
      <c r="H269" s="31"/>
      <c r="I269" s="31"/>
      <c r="J269" s="31"/>
      <c r="K269" s="31"/>
      <c r="L269" s="31"/>
      <c r="M269" s="31"/>
      <c r="N269" s="30"/>
      <c r="O269" s="30"/>
    </row>
    <row r="270" spans="3:15" hidden="1" x14ac:dyDescent="0.25">
      <c r="C270" t="s">
        <v>284</v>
      </c>
      <c r="H270" s="31"/>
      <c r="I270" s="31"/>
      <c r="J270" s="31"/>
      <c r="K270" s="31"/>
      <c r="L270" s="31"/>
      <c r="M270" s="31"/>
      <c r="N270" s="30"/>
      <c r="O270" s="30"/>
    </row>
    <row r="271" spans="3:15" hidden="1" x14ac:dyDescent="0.25">
      <c r="C271" t="s">
        <v>285</v>
      </c>
      <c r="H271" s="31"/>
      <c r="I271" s="31"/>
      <c r="J271" s="31"/>
      <c r="K271" s="31"/>
      <c r="L271" s="31"/>
      <c r="M271" s="31"/>
      <c r="N271" s="30"/>
      <c r="O271" s="30"/>
    </row>
    <row r="272" spans="3:15" hidden="1" x14ac:dyDescent="0.25">
      <c r="C272" t="s">
        <v>286</v>
      </c>
      <c r="H272" s="31"/>
      <c r="I272" s="31"/>
      <c r="J272" s="31"/>
      <c r="K272" s="31"/>
      <c r="L272" s="31"/>
      <c r="M272" s="31"/>
      <c r="N272" s="30"/>
      <c r="O272" s="30"/>
    </row>
    <row r="273" spans="3:15" hidden="1" x14ac:dyDescent="0.25">
      <c r="C273" t="s">
        <v>287</v>
      </c>
      <c r="H273" s="31"/>
      <c r="I273" s="31"/>
      <c r="J273" s="31"/>
      <c r="K273" s="31"/>
      <c r="L273" s="31"/>
      <c r="M273" s="31"/>
      <c r="N273" s="30"/>
      <c r="O273" s="30"/>
    </row>
    <row r="274" spans="3:15" hidden="1" x14ac:dyDescent="0.25">
      <c r="C274" t="s">
        <v>288</v>
      </c>
      <c r="H274" s="31"/>
      <c r="I274" s="31"/>
      <c r="J274" s="31"/>
      <c r="K274" s="31"/>
      <c r="L274" s="31"/>
      <c r="M274" s="31"/>
      <c r="N274" s="30"/>
      <c r="O274" s="30"/>
    </row>
    <row r="275" spans="3:15" hidden="1" x14ac:dyDescent="0.25">
      <c r="C275" t="s">
        <v>289</v>
      </c>
      <c r="H275" s="31"/>
      <c r="I275" s="31"/>
      <c r="J275" s="31"/>
      <c r="K275" s="31"/>
      <c r="L275" s="31"/>
      <c r="M275" s="31"/>
      <c r="N275" s="30"/>
      <c r="O275" s="30"/>
    </row>
    <row r="276" spans="3:15" hidden="1" x14ac:dyDescent="0.25">
      <c r="C276" t="s">
        <v>290</v>
      </c>
      <c r="H276" s="31"/>
      <c r="I276" s="31"/>
      <c r="J276" s="31"/>
      <c r="K276" s="31"/>
      <c r="L276" s="31"/>
      <c r="M276" s="31"/>
      <c r="N276" s="30"/>
      <c r="O276" s="30"/>
    </row>
    <row r="277" spans="3:15" hidden="1" x14ac:dyDescent="0.25">
      <c r="C277" t="s">
        <v>291</v>
      </c>
      <c r="H277" s="31"/>
      <c r="I277" s="31"/>
      <c r="J277" s="31"/>
      <c r="K277" s="31"/>
      <c r="L277" s="31"/>
      <c r="M277" s="31"/>
      <c r="N277" s="30"/>
      <c r="O277" s="30"/>
    </row>
    <row r="278" spans="3:15" hidden="1" x14ac:dyDescent="0.25">
      <c r="C278" t="s">
        <v>292</v>
      </c>
      <c r="H278" s="31"/>
      <c r="I278" s="31"/>
      <c r="J278" s="31"/>
      <c r="K278" s="31"/>
      <c r="L278" s="31"/>
      <c r="M278" s="31"/>
      <c r="N278" s="30"/>
      <c r="O278" s="30"/>
    </row>
    <row r="279" spans="3:15" hidden="1" x14ac:dyDescent="0.25">
      <c r="C279" t="s">
        <v>293</v>
      </c>
      <c r="H279" s="31"/>
      <c r="I279" s="31"/>
      <c r="J279" s="31"/>
      <c r="K279" s="31"/>
      <c r="L279" s="31"/>
      <c r="M279" s="31"/>
      <c r="N279" s="30"/>
      <c r="O279" s="30"/>
    </row>
    <row r="280" spans="3:15" hidden="1" x14ac:dyDescent="0.25">
      <c r="C280" t="s">
        <v>294</v>
      </c>
      <c r="H280" s="31"/>
      <c r="I280" s="31"/>
      <c r="J280" s="31"/>
      <c r="K280" s="31"/>
      <c r="L280" s="31"/>
      <c r="M280" s="31"/>
      <c r="N280" s="30"/>
      <c r="O280" s="30"/>
    </row>
    <row r="281" spans="3:15" hidden="1" x14ac:dyDescent="0.25">
      <c r="C281" t="s">
        <v>295</v>
      </c>
      <c r="H281" s="31"/>
      <c r="I281" s="31"/>
      <c r="J281" s="31"/>
      <c r="K281" s="31"/>
      <c r="L281" s="31"/>
      <c r="M281" s="31"/>
      <c r="N281" s="30"/>
      <c r="O281" s="30"/>
    </row>
    <row r="282" spans="3:15" hidden="1" x14ac:dyDescent="0.25">
      <c r="C282" t="s">
        <v>296</v>
      </c>
      <c r="H282" s="31"/>
      <c r="I282" s="31"/>
      <c r="J282" s="31"/>
      <c r="K282" s="31"/>
      <c r="L282" s="31"/>
      <c r="M282" s="31"/>
      <c r="N282" s="30"/>
      <c r="O282" s="30"/>
    </row>
    <row r="283" spans="3:15" hidden="1" x14ac:dyDescent="0.25">
      <c r="C283" t="s">
        <v>297</v>
      </c>
      <c r="H283" s="31"/>
      <c r="I283" s="31"/>
      <c r="J283" s="31"/>
      <c r="K283" s="31"/>
      <c r="L283" s="31"/>
      <c r="M283" s="31"/>
      <c r="N283" s="30"/>
      <c r="O283" s="30"/>
    </row>
    <row r="284" spans="3:15" hidden="1" x14ac:dyDescent="0.25">
      <c r="C284" t="s">
        <v>298</v>
      </c>
      <c r="H284" s="31"/>
      <c r="I284" s="31"/>
      <c r="J284" s="31"/>
      <c r="K284" s="31"/>
      <c r="L284" s="31"/>
      <c r="M284" s="31"/>
      <c r="N284" s="30"/>
      <c r="O284" s="30"/>
    </row>
    <row r="285" spans="3:15" hidden="1" x14ac:dyDescent="0.25">
      <c r="C285" t="s">
        <v>299</v>
      </c>
      <c r="H285" s="31"/>
      <c r="I285" s="31"/>
      <c r="J285" s="31"/>
      <c r="K285" s="31"/>
      <c r="L285" s="31"/>
      <c r="M285" s="31"/>
      <c r="N285" s="30"/>
      <c r="O285" s="30"/>
    </row>
    <row r="286" spans="3:15" hidden="1" x14ac:dyDescent="0.25">
      <c r="C286" t="s">
        <v>300</v>
      </c>
      <c r="H286" s="31"/>
      <c r="I286" s="31"/>
      <c r="J286" s="31"/>
      <c r="K286" s="31"/>
      <c r="L286" s="31"/>
      <c r="M286" s="31"/>
      <c r="N286" s="30"/>
      <c r="O286" s="30"/>
    </row>
    <row r="287" spans="3:15" hidden="1" x14ac:dyDescent="0.25">
      <c r="C287" t="s">
        <v>301</v>
      </c>
      <c r="H287" s="31"/>
      <c r="I287" s="31"/>
      <c r="J287" s="31"/>
      <c r="K287" s="31"/>
      <c r="L287" s="31"/>
      <c r="M287" s="31"/>
      <c r="N287" s="30"/>
      <c r="O287" s="30"/>
    </row>
    <row r="288" spans="3:15" hidden="1" x14ac:dyDescent="0.25">
      <c r="C288" t="s">
        <v>302</v>
      </c>
      <c r="H288" s="31"/>
      <c r="I288" s="31"/>
      <c r="J288" s="31"/>
      <c r="K288" s="31"/>
      <c r="L288" s="31"/>
      <c r="M288" s="31"/>
      <c r="N288" s="30"/>
      <c r="O288" s="30"/>
    </row>
    <row r="289" spans="3:15" hidden="1" x14ac:dyDescent="0.25">
      <c r="C289" t="s">
        <v>303</v>
      </c>
      <c r="H289" s="31"/>
      <c r="I289" s="31"/>
      <c r="J289" s="31"/>
      <c r="K289" s="31"/>
      <c r="L289" s="31"/>
      <c r="M289" s="31"/>
      <c r="N289" s="30"/>
      <c r="O289" s="30"/>
    </row>
    <row r="290" spans="3:15" hidden="1" x14ac:dyDescent="0.25">
      <c r="C290" t="s">
        <v>304</v>
      </c>
      <c r="H290" s="31"/>
      <c r="I290" s="31"/>
      <c r="J290" s="31"/>
      <c r="K290" s="31"/>
      <c r="L290" s="31"/>
      <c r="M290" s="31"/>
      <c r="N290" s="30"/>
      <c r="O290" s="30"/>
    </row>
    <row r="291" spans="3:15" hidden="1" x14ac:dyDescent="0.25">
      <c r="C291" t="s">
        <v>305</v>
      </c>
      <c r="H291" s="31"/>
      <c r="I291" s="31"/>
      <c r="J291" s="31"/>
      <c r="K291" s="31"/>
      <c r="L291" s="31"/>
      <c r="M291" s="31"/>
      <c r="N291" s="30"/>
      <c r="O291" s="30"/>
    </row>
    <row r="292" spans="3:15" hidden="1" x14ac:dyDescent="0.25">
      <c r="C292" t="s">
        <v>306</v>
      </c>
      <c r="H292" s="31"/>
      <c r="I292" s="31"/>
      <c r="J292" s="31"/>
      <c r="K292" s="31"/>
      <c r="L292" s="31"/>
      <c r="M292" s="31"/>
      <c r="N292" s="30"/>
      <c r="O292" s="30"/>
    </row>
    <row r="293" spans="3:15" hidden="1" x14ac:dyDescent="0.25">
      <c r="C293" t="s">
        <v>307</v>
      </c>
      <c r="H293" s="31"/>
      <c r="I293" s="31"/>
      <c r="J293" s="31"/>
      <c r="K293" s="31"/>
      <c r="L293" s="31"/>
      <c r="M293" s="31"/>
      <c r="N293" s="30"/>
      <c r="O293" s="30"/>
    </row>
    <row r="294" spans="3:15" hidden="1" x14ac:dyDescent="0.25">
      <c r="C294" t="s">
        <v>308</v>
      </c>
      <c r="H294" s="31"/>
      <c r="I294" s="31"/>
      <c r="J294" s="31"/>
      <c r="K294" s="31"/>
      <c r="L294" s="31"/>
      <c r="M294" s="31"/>
      <c r="N294" s="30"/>
      <c r="O294" s="30"/>
    </row>
    <row r="295" spans="3:15" hidden="1" x14ac:dyDescent="0.25">
      <c r="C295" t="s">
        <v>309</v>
      </c>
      <c r="H295" s="31"/>
      <c r="I295" s="31"/>
      <c r="J295" s="31"/>
      <c r="K295" s="31"/>
      <c r="L295" s="31"/>
      <c r="M295" s="31"/>
      <c r="N295" s="30"/>
      <c r="O295" s="30"/>
    </row>
    <row r="296" spans="3:15" hidden="1" x14ac:dyDescent="0.25">
      <c r="C296" t="s">
        <v>310</v>
      </c>
      <c r="H296" s="31"/>
      <c r="I296" s="31"/>
      <c r="J296" s="31"/>
      <c r="K296" s="31"/>
      <c r="L296" s="31"/>
      <c r="M296" s="31"/>
      <c r="N296" s="30"/>
      <c r="O296" s="30"/>
    </row>
    <row r="297" spans="3:15" hidden="1" x14ac:dyDescent="0.25">
      <c r="C297" t="s">
        <v>311</v>
      </c>
      <c r="H297" s="31"/>
      <c r="I297" s="31"/>
      <c r="J297" s="31"/>
      <c r="K297" s="31"/>
      <c r="L297" s="31"/>
      <c r="M297" s="31"/>
      <c r="N297" s="30"/>
      <c r="O297" s="30"/>
    </row>
    <row r="298" spans="3:15" hidden="1" x14ac:dyDescent="0.25">
      <c r="C298" t="s">
        <v>312</v>
      </c>
      <c r="H298" s="31"/>
      <c r="I298" s="31"/>
      <c r="J298" s="31"/>
      <c r="K298" s="31"/>
      <c r="L298" s="31"/>
      <c r="M298" s="31"/>
      <c r="N298" s="30"/>
      <c r="O298" s="30"/>
    </row>
    <row r="299" spans="3:15" hidden="1" x14ac:dyDescent="0.25">
      <c r="C299" t="s">
        <v>313</v>
      </c>
      <c r="H299" s="31"/>
      <c r="I299" s="31"/>
      <c r="J299" s="31"/>
      <c r="K299" s="31"/>
      <c r="L299" s="31"/>
      <c r="M299" s="31"/>
      <c r="N299" s="30"/>
      <c r="O299" s="30"/>
    </row>
    <row r="300" spans="3:15" hidden="1" x14ac:dyDescent="0.25">
      <c r="C300" t="s">
        <v>314</v>
      </c>
      <c r="H300" s="31"/>
      <c r="I300" s="31"/>
      <c r="J300" s="31"/>
      <c r="K300" s="31"/>
      <c r="L300" s="31"/>
      <c r="M300" s="31"/>
      <c r="N300" s="30"/>
      <c r="O300" s="30"/>
    </row>
    <row r="301" spans="3:15" hidden="1" x14ac:dyDescent="0.25">
      <c r="C301" t="s">
        <v>315</v>
      </c>
      <c r="H301" s="31"/>
      <c r="I301" s="31"/>
      <c r="J301" s="31"/>
      <c r="K301" s="31"/>
      <c r="L301" s="31"/>
      <c r="M301" s="31"/>
      <c r="N301" s="30"/>
      <c r="O301" s="30"/>
    </row>
    <row r="302" spans="3:15" hidden="1" x14ac:dyDescent="0.25">
      <c r="C302" t="s">
        <v>316</v>
      </c>
      <c r="H302" s="31"/>
      <c r="I302" s="31"/>
      <c r="J302" s="31"/>
      <c r="K302" s="31"/>
      <c r="L302" s="31"/>
      <c r="M302" s="31"/>
      <c r="N302" s="30"/>
      <c r="O302" s="30"/>
    </row>
    <row r="303" spans="3:15" hidden="1" x14ac:dyDescent="0.25">
      <c r="C303" t="s">
        <v>317</v>
      </c>
      <c r="H303" s="31"/>
      <c r="I303" s="31"/>
      <c r="J303" s="31"/>
      <c r="K303" s="31"/>
      <c r="L303" s="31"/>
      <c r="M303" s="31"/>
      <c r="N303" s="30"/>
      <c r="O303" s="30"/>
    </row>
    <row r="304" spans="3:15" hidden="1" x14ac:dyDescent="0.25">
      <c r="C304" t="s">
        <v>318</v>
      </c>
      <c r="H304" s="31"/>
      <c r="I304" s="31"/>
      <c r="J304" s="31"/>
      <c r="K304" s="31"/>
      <c r="L304" s="31"/>
      <c r="M304" s="31"/>
      <c r="N304" s="30"/>
      <c r="O304" s="30"/>
    </row>
    <row r="305" spans="3:15" hidden="1" x14ac:dyDescent="0.25">
      <c r="C305" t="s">
        <v>319</v>
      </c>
      <c r="H305" s="31"/>
      <c r="I305" s="31"/>
      <c r="J305" s="31"/>
      <c r="K305" s="31"/>
      <c r="L305" s="31"/>
      <c r="M305" s="31"/>
      <c r="N305" s="30"/>
      <c r="O305" s="30"/>
    </row>
    <row r="306" spans="3:15" hidden="1" x14ac:dyDescent="0.25">
      <c r="C306" t="s">
        <v>320</v>
      </c>
      <c r="H306" s="31"/>
      <c r="I306" s="31"/>
      <c r="J306" s="31"/>
      <c r="K306" s="31"/>
      <c r="L306" s="31"/>
      <c r="M306" s="31"/>
      <c r="N306" s="30"/>
      <c r="O306" s="30"/>
    </row>
    <row r="307" spans="3:15" hidden="1" x14ac:dyDescent="0.25">
      <c r="C307" t="s">
        <v>321</v>
      </c>
      <c r="H307" s="31"/>
      <c r="I307" s="31"/>
      <c r="J307" s="31"/>
      <c r="K307" s="31"/>
      <c r="L307" s="31"/>
      <c r="M307" s="31"/>
      <c r="N307" s="30"/>
      <c r="O307" s="30"/>
    </row>
    <row r="308" spans="3:15" hidden="1" x14ac:dyDescent="0.25">
      <c r="C308" t="s">
        <v>322</v>
      </c>
      <c r="H308" s="31"/>
      <c r="I308" s="31"/>
      <c r="J308" s="31"/>
      <c r="K308" s="31"/>
      <c r="L308" s="31"/>
      <c r="M308" s="31"/>
      <c r="N308" s="30"/>
      <c r="O308" s="30"/>
    </row>
    <row r="309" spans="3:15" hidden="1" x14ac:dyDescent="0.25">
      <c r="C309" t="s">
        <v>323</v>
      </c>
      <c r="H309" s="31"/>
      <c r="I309" s="31"/>
      <c r="J309" s="31"/>
      <c r="K309" s="31"/>
      <c r="L309" s="31"/>
      <c r="M309" s="31"/>
      <c r="N309" s="30"/>
      <c r="O309" s="30"/>
    </row>
    <row r="310" spans="3:15" hidden="1" x14ac:dyDescent="0.25">
      <c r="C310" t="s">
        <v>324</v>
      </c>
      <c r="H310" s="31"/>
      <c r="I310" s="31"/>
      <c r="J310" s="31"/>
      <c r="K310" s="31"/>
      <c r="L310" s="31"/>
      <c r="M310" s="31"/>
      <c r="N310" s="30"/>
      <c r="O310" s="30"/>
    </row>
    <row r="311" spans="3:15" hidden="1" x14ac:dyDescent="0.25">
      <c r="C311" t="s">
        <v>325</v>
      </c>
      <c r="H311" s="31"/>
      <c r="I311" s="31"/>
      <c r="J311" s="31"/>
      <c r="K311" s="31"/>
      <c r="L311" s="31"/>
      <c r="M311" s="31"/>
      <c r="N311" s="30"/>
      <c r="O311" s="30"/>
    </row>
    <row r="312" spans="3:15" hidden="1" x14ac:dyDescent="0.25">
      <c r="C312" t="s">
        <v>326</v>
      </c>
      <c r="H312" s="31"/>
      <c r="I312" s="31"/>
      <c r="J312" s="31"/>
      <c r="K312" s="31"/>
      <c r="L312" s="31"/>
      <c r="M312" s="31"/>
      <c r="N312" s="30"/>
      <c r="O312" s="30"/>
    </row>
    <row r="313" spans="3:15" hidden="1" x14ac:dyDescent="0.25">
      <c r="C313" t="s">
        <v>327</v>
      </c>
      <c r="H313" s="31"/>
      <c r="I313" s="31"/>
      <c r="J313" s="31"/>
      <c r="K313" s="31"/>
      <c r="L313" s="31"/>
      <c r="M313" s="31"/>
      <c r="N313" s="30"/>
      <c r="O313" s="30"/>
    </row>
    <row r="314" spans="3:15" hidden="1" x14ac:dyDescent="0.25">
      <c r="C314" t="s">
        <v>328</v>
      </c>
      <c r="H314" s="31"/>
      <c r="I314" s="31"/>
      <c r="J314" s="31"/>
      <c r="K314" s="31"/>
      <c r="L314" s="31"/>
      <c r="M314" s="31"/>
      <c r="N314" s="30"/>
      <c r="O314" s="30"/>
    </row>
    <row r="315" spans="3:15" hidden="1" x14ac:dyDescent="0.25">
      <c r="C315" t="s">
        <v>329</v>
      </c>
      <c r="H315" s="31"/>
      <c r="I315" s="31"/>
      <c r="J315" s="31"/>
      <c r="K315" s="31"/>
      <c r="L315" s="31"/>
      <c r="M315" s="31"/>
      <c r="N315" s="30"/>
      <c r="O315" s="30"/>
    </row>
    <row r="316" spans="3:15" hidden="1" x14ac:dyDescent="0.25">
      <c r="C316" t="s">
        <v>330</v>
      </c>
      <c r="H316" s="31"/>
      <c r="I316" s="31"/>
      <c r="J316" s="31"/>
      <c r="K316" s="31"/>
      <c r="L316" s="31"/>
      <c r="M316" s="31"/>
      <c r="N316" s="30"/>
      <c r="O316" s="30"/>
    </row>
    <row r="317" spans="3:15" hidden="1" x14ac:dyDescent="0.25">
      <c r="C317" t="s">
        <v>331</v>
      </c>
      <c r="H317" s="31"/>
      <c r="I317" s="31"/>
      <c r="J317" s="31"/>
      <c r="K317" s="31"/>
      <c r="L317" s="31"/>
      <c r="M317" s="31"/>
      <c r="N317" s="30"/>
      <c r="O317" s="30"/>
    </row>
    <row r="318" spans="3:15" hidden="1" x14ac:dyDescent="0.25">
      <c r="C318" t="s">
        <v>332</v>
      </c>
      <c r="H318" s="31"/>
      <c r="I318" s="31"/>
      <c r="J318" s="31"/>
      <c r="K318" s="31"/>
      <c r="L318" s="31"/>
      <c r="M318" s="31"/>
      <c r="N318" s="30"/>
      <c r="O318" s="30"/>
    </row>
    <row r="319" spans="3:15" hidden="1" x14ac:dyDescent="0.25">
      <c r="C319" t="s">
        <v>333</v>
      </c>
      <c r="H319" s="31"/>
      <c r="I319" s="31"/>
      <c r="J319" s="31"/>
      <c r="K319" s="31"/>
      <c r="L319" s="31"/>
      <c r="M319" s="31"/>
      <c r="N319" s="30"/>
      <c r="O319" s="30"/>
    </row>
    <row r="320" spans="3:15" hidden="1" x14ac:dyDescent="0.25">
      <c r="C320" t="s">
        <v>334</v>
      </c>
      <c r="H320" s="31"/>
      <c r="I320" s="31"/>
      <c r="J320" s="31"/>
      <c r="K320" s="31"/>
      <c r="L320" s="31"/>
      <c r="M320" s="31"/>
      <c r="N320" s="30"/>
      <c r="O320" s="30"/>
    </row>
    <row r="321" spans="3:15" hidden="1" x14ac:dyDescent="0.25">
      <c r="C321" t="s">
        <v>335</v>
      </c>
      <c r="H321" s="31"/>
      <c r="I321" s="31"/>
      <c r="J321" s="31"/>
      <c r="K321" s="31"/>
      <c r="L321" s="31"/>
      <c r="M321" s="31"/>
      <c r="N321" s="30"/>
      <c r="O321" s="30"/>
    </row>
    <row r="322" spans="3:15" hidden="1" x14ac:dyDescent="0.25">
      <c r="C322" t="s">
        <v>336</v>
      </c>
      <c r="H322" s="31"/>
      <c r="I322" s="31"/>
      <c r="J322" s="31"/>
      <c r="K322" s="31"/>
      <c r="L322" s="31"/>
      <c r="M322" s="31"/>
      <c r="N322" s="30"/>
      <c r="O322" s="30"/>
    </row>
    <row r="323" spans="3:15" hidden="1" x14ac:dyDescent="0.25">
      <c r="C323" t="s">
        <v>337</v>
      </c>
      <c r="H323" s="31"/>
      <c r="I323" s="31"/>
      <c r="J323" s="31"/>
      <c r="K323" s="31"/>
      <c r="L323" s="31"/>
      <c r="M323" s="31"/>
      <c r="N323" s="30"/>
      <c r="O323" s="30"/>
    </row>
    <row r="324" spans="3:15" hidden="1" x14ac:dyDescent="0.25">
      <c r="C324" t="s">
        <v>338</v>
      </c>
      <c r="H324" s="31"/>
      <c r="I324" s="31"/>
      <c r="J324" s="31"/>
      <c r="K324" s="31"/>
      <c r="L324" s="31"/>
      <c r="M324" s="31"/>
      <c r="N324" s="30"/>
      <c r="O324" s="30"/>
    </row>
    <row r="325" spans="3:15" hidden="1" x14ac:dyDescent="0.25">
      <c r="C325" t="s">
        <v>339</v>
      </c>
      <c r="H325" s="31"/>
      <c r="I325" s="31"/>
      <c r="J325" s="31"/>
      <c r="K325" s="31"/>
      <c r="L325" s="31"/>
      <c r="M325" s="31"/>
      <c r="N325" s="30"/>
      <c r="O325" s="30"/>
    </row>
    <row r="326" spans="3:15" hidden="1" x14ac:dyDescent="0.25">
      <c r="C326" t="s">
        <v>689</v>
      </c>
      <c r="H326" s="31"/>
      <c r="I326" s="31"/>
      <c r="J326" s="31"/>
      <c r="K326" s="31"/>
      <c r="L326" s="31"/>
      <c r="M326" s="31"/>
      <c r="N326" s="30"/>
      <c r="O326" s="30"/>
    </row>
    <row r="327" spans="3:15" hidden="1" x14ac:dyDescent="0.25">
      <c r="C327" t="s">
        <v>340</v>
      </c>
      <c r="H327" s="31"/>
      <c r="I327" s="31"/>
      <c r="J327" s="31"/>
      <c r="K327" s="31"/>
      <c r="L327" s="31"/>
      <c r="M327" s="31"/>
      <c r="N327" s="30"/>
      <c r="O327" s="30"/>
    </row>
    <row r="328" spans="3:15" hidden="1" x14ac:dyDescent="0.25">
      <c r="C328" t="s">
        <v>341</v>
      </c>
      <c r="H328" s="31"/>
      <c r="I328" s="31"/>
      <c r="J328" s="31"/>
      <c r="K328" s="31"/>
      <c r="L328" s="31"/>
      <c r="M328" s="31"/>
      <c r="N328" s="30"/>
      <c r="O328" s="30"/>
    </row>
    <row r="329" spans="3:15" hidden="1" x14ac:dyDescent="0.25">
      <c r="C329" t="s">
        <v>342</v>
      </c>
      <c r="H329" s="31"/>
      <c r="I329" s="31"/>
      <c r="J329" s="31"/>
      <c r="K329" s="31"/>
      <c r="L329" s="31"/>
      <c r="M329" s="31"/>
      <c r="N329" s="30"/>
      <c r="O329" s="30"/>
    </row>
    <row r="330" spans="3:15" hidden="1" x14ac:dyDescent="0.25">
      <c r="C330" t="s">
        <v>343</v>
      </c>
      <c r="H330" s="31"/>
      <c r="I330" s="31"/>
      <c r="J330" s="31"/>
      <c r="K330" s="31"/>
      <c r="L330" s="31"/>
      <c r="M330" s="31"/>
      <c r="N330" s="30"/>
      <c r="O330" s="30"/>
    </row>
    <row r="331" spans="3:15" hidden="1" x14ac:dyDescent="0.25">
      <c r="C331" t="s">
        <v>344</v>
      </c>
      <c r="H331" s="31"/>
      <c r="I331" s="31"/>
      <c r="J331" s="31"/>
      <c r="K331" s="31"/>
      <c r="L331" s="31"/>
      <c r="M331" s="31"/>
      <c r="N331" s="30"/>
      <c r="O331" s="30"/>
    </row>
    <row r="332" spans="3:15" hidden="1" x14ac:dyDescent="0.25">
      <c r="C332" t="s">
        <v>345</v>
      </c>
      <c r="G332" s="30"/>
      <c r="H332" s="31"/>
      <c r="I332" s="31"/>
      <c r="J332" s="31"/>
      <c r="K332" s="31"/>
      <c r="L332" s="31"/>
      <c r="M332" s="31"/>
      <c r="N332" s="30"/>
      <c r="O332" s="30"/>
    </row>
    <row r="333" spans="3:15" hidden="1" x14ac:dyDescent="0.25">
      <c r="C333" t="s">
        <v>346</v>
      </c>
      <c r="G333" s="30"/>
      <c r="H333" s="31"/>
      <c r="I333" s="30"/>
      <c r="J333" s="30"/>
      <c r="K333" s="31"/>
      <c r="L333" s="31"/>
      <c r="M333" s="31"/>
      <c r="N333" s="30"/>
      <c r="O333" s="30"/>
    </row>
    <row r="334" spans="3:15" hidden="1" x14ac:dyDescent="0.25">
      <c r="C334" t="s">
        <v>690</v>
      </c>
      <c r="G334" s="30"/>
      <c r="H334" s="31"/>
      <c r="I334" s="30"/>
      <c r="J334" s="30"/>
      <c r="K334" s="30"/>
      <c r="L334" s="31"/>
      <c r="M334" s="1"/>
    </row>
    <row r="335" spans="3:15" hidden="1" x14ac:dyDescent="0.25">
      <c r="C335" t="s">
        <v>347</v>
      </c>
      <c r="G335" s="30"/>
      <c r="H335" s="31"/>
      <c r="I335" s="30"/>
      <c r="J335" s="30"/>
      <c r="K335" s="30"/>
      <c r="L335" s="31"/>
      <c r="M335" s="1"/>
    </row>
    <row r="336" spans="3:15" hidden="1" x14ac:dyDescent="0.25">
      <c r="C336" t="s">
        <v>348</v>
      </c>
      <c r="G336" s="30"/>
      <c r="H336" s="31"/>
      <c r="I336" s="30"/>
      <c r="J336" s="30"/>
      <c r="K336" s="30"/>
      <c r="L336" s="31"/>
      <c r="M336" s="1"/>
    </row>
    <row r="337" spans="3:13" hidden="1" x14ac:dyDescent="0.25">
      <c r="C337" t="s">
        <v>349</v>
      </c>
      <c r="G337" s="30"/>
      <c r="H337" s="31"/>
      <c r="I337" s="30"/>
      <c r="J337" s="30"/>
      <c r="K337" s="30"/>
      <c r="L337" s="31"/>
      <c r="M337" s="1"/>
    </row>
    <row r="338" spans="3:13" hidden="1" x14ac:dyDescent="0.25">
      <c r="C338" t="s">
        <v>691</v>
      </c>
      <c r="G338" s="30"/>
      <c r="H338" s="30"/>
      <c r="I338" s="30"/>
      <c r="J338" s="30"/>
      <c r="K338" s="30"/>
      <c r="L338" s="30"/>
    </row>
    <row r="339" spans="3:13" hidden="1" x14ac:dyDescent="0.25">
      <c r="C339" t="s">
        <v>167</v>
      </c>
      <c r="G339" s="30"/>
      <c r="H339" s="30"/>
      <c r="I339" s="30"/>
      <c r="J339" s="30"/>
      <c r="K339" s="30"/>
      <c r="L339" s="30"/>
    </row>
    <row r="340" spans="3:13" hidden="1" x14ac:dyDescent="0.25">
      <c r="C340" t="s">
        <v>169</v>
      </c>
      <c r="G340" s="30"/>
      <c r="H340" s="30"/>
      <c r="I340" s="30"/>
      <c r="J340" s="30"/>
      <c r="K340" s="30"/>
      <c r="L340" s="30"/>
    </row>
    <row r="341" spans="3:13" hidden="1" x14ac:dyDescent="0.25">
      <c r="C341" t="s">
        <v>168</v>
      </c>
      <c r="G341" s="30"/>
      <c r="H341" s="30"/>
      <c r="I341" s="30"/>
      <c r="J341" s="30"/>
      <c r="K341" s="30"/>
      <c r="L341" s="30"/>
    </row>
    <row r="342" spans="3:13" hidden="1" x14ac:dyDescent="0.25">
      <c r="C342" t="s">
        <v>186</v>
      </c>
      <c r="G342" s="30"/>
      <c r="H342" s="30"/>
      <c r="I342" s="30"/>
      <c r="J342" s="30"/>
      <c r="K342" s="30"/>
      <c r="L342" s="30"/>
    </row>
    <row r="343" spans="3:13" x14ac:dyDescent="0.25">
      <c r="G343" s="30"/>
      <c r="H343" s="30"/>
      <c r="I343" s="30"/>
      <c r="J343" s="30"/>
      <c r="K343" s="30"/>
      <c r="L343" s="30"/>
    </row>
    <row r="344" spans="3:13" x14ac:dyDescent="0.25">
      <c r="G344" s="30"/>
      <c r="H344" s="30"/>
      <c r="I344" s="30"/>
      <c r="J344" s="30"/>
      <c r="K344" s="30"/>
      <c r="L344" s="30"/>
    </row>
    <row r="345" spans="3:13" x14ac:dyDescent="0.25">
      <c r="G345" s="30"/>
      <c r="H345" s="30"/>
      <c r="I345" s="30"/>
      <c r="J345" s="30"/>
      <c r="K345" s="30"/>
      <c r="L345" s="30"/>
    </row>
    <row r="346" spans="3:13" x14ac:dyDescent="0.25">
      <c r="G346" s="30"/>
      <c r="H346" s="30"/>
      <c r="I346" s="30"/>
      <c r="J346" s="30"/>
      <c r="K346" s="30"/>
      <c r="L346" s="30"/>
    </row>
    <row r="347" spans="3:13" x14ac:dyDescent="0.25">
      <c r="G347" s="30"/>
      <c r="H347" s="30"/>
      <c r="I347" s="30"/>
      <c r="J347" s="30"/>
      <c r="K347" s="30"/>
      <c r="L347" s="30"/>
    </row>
    <row r="348" spans="3:13" x14ac:dyDescent="0.25">
      <c r="G348" s="30"/>
      <c r="H348" s="30"/>
      <c r="I348" s="30"/>
      <c r="J348" s="30"/>
      <c r="K348" s="30"/>
      <c r="L348" s="30"/>
    </row>
    <row r="349" spans="3:13" x14ac:dyDescent="0.25">
      <c r="G349" s="30"/>
      <c r="H349" s="30"/>
      <c r="I349" s="30"/>
      <c r="J349" s="30"/>
      <c r="K349" s="30"/>
      <c r="L349" s="30"/>
    </row>
    <row r="350" spans="3:13" x14ac:dyDescent="0.25">
      <c r="G350" s="30"/>
      <c r="H350" s="30"/>
      <c r="I350" s="30"/>
      <c r="J350" s="30"/>
      <c r="K350" s="30"/>
      <c r="L350" s="30"/>
    </row>
    <row r="351" spans="3:13" x14ac:dyDescent="0.25">
      <c r="G351" s="30"/>
      <c r="H351" s="30"/>
      <c r="I351" s="30"/>
      <c r="J351" s="30"/>
      <c r="K351" s="30"/>
      <c r="L351" s="30"/>
    </row>
    <row r="352" spans="3:13" x14ac:dyDescent="0.25">
      <c r="G352" s="30"/>
      <c r="H352" s="30"/>
      <c r="I352" s="30"/>
      <c r="J352" s="30"/>
      <c r="K352" s="30"/>
      <c r="L352" s="30"/>
    </row>
    <row r="353" spans="7:12" x14ac:dyDescent="0.25">
      <c r="G353" s="30"/>
      <c r="H353" s="30"/>
      <c r="I353" s="30"/>
      <c r="J353" s="30"/>
      <c r="K353" s="30"/>
      <c r="L353" s="30"/>
    </row>
    <row r="354" spans="7:12" x14ac:dyDescent="0.25">
      <c r="G354" s="30"/>
      <c r="H354" s="30"/>
      <c r="I354" s="30"/>
      <c r="J354" s="30"/>
      <c r="K354" s="30"/>
      <c r="L354" s="30"/>
    </row>
    <row r="355" spans="7:12" x14ac:dyDescent="0.25">
      <c r="G355" s="30"/>
      <c r="H355" s="30"/>
      <c r="I355" s="30"/>
      <c r="J355" s="30"/>
      <c r="K355" s="30"/>
      <c r="L355" s="30"/>
    </row>
    <row r="356" spans="7:12" x14ac:dyDescent="0.25">
      <c r="G356" s="30"/>
      <c r="H356" s="30"/>
      <c r="I356" s="30"/>
      <c r="J356" s="30"/>
      <c r="K356" s="30"/>
      <c r="L356" s="30"/>
    </row>
    <row r="357" spans="7:12" x14ac:dyDescent="0.25">
      <c r="G357" s="30"/>
      <c r="H357" s="30"/>
      <c r="I357" s="30"/>
      <c r="J357" s="30"/>
      <c r="K357" s="30"/>
      <c r="L357" s="30"/>
    </row>
    <row r="358" spans="7:12" x14ac:dyDescent="0.25">
      <c r="G358" s="30"/>
      <c r="H358" s="30"/>
      <c r="I358" s="30"/>
      <c r="J358" s="30"/>
      <c r="K358" s="30"/>
      <c r="L358" s="30"/>
    </row>
    <row r="359" spans="7:12" x14ac:dyDescent="0.25">
      <c r="G359" s="30"/>
      <c r="H359" s="30"/>
      <c r="I359" s="30"/>
      <c r="J359" s="30"/>
      <c r="K359" s="30"/>
      <c r="L359" s="30"/>
    </row>
    <row r="360" spans="7:12" x14ac:dyDescent="0.25">
      <c r="G360" s="30"/>
      <c r="H360" s="30"/>
      <c r="I360" s="30"/>
      <c r="J360" s="30"/>
      <c r="K360" s="30"/>
      <c r="L360" s="30"/>
    </row>
    <row r="361" spans="7:12" x14ac:dyDescent="0.25">
      <c r="G361" s="30"/>
      <c r="H361" s="30"/>
      <c r="I361" s="30"/>
      <c r="J361" s="30"/>
      <c r="K361" s="30"/>
      <c r="L361" s="30"/>
    </row>
    <row r="362" spans="7:12" x14ac:dyDescent="0.25">
      <c r="G362" s="30"/>
      <c r="H362" s="30"/>
      <c r="I362" s="30"/>
      <c r="J362" s="30"/>
      <c r="K362" s="30"/>
      <c r="L362" s="30"/>
    </row>
    <row r="363" spans="7:12" x14ac:dyDescent="0.25">
      <c r="G363" s="30"/>
      <c r="H363" s="30"/>
      <c r="I363" s="30"/>
      <c r="J363" s="30"/>
      <c r="K363" s="30"/>
      <c r="L363" s="30"/>
    </row>
    <row r="364" spans="7:12" x14ac:dyDescent="0.25">
      <c r="G364" s="30"/>
      <c r="H364" s="30"/>
      <c r="I364" s="30"/>
      <c r="J364" s="30"/>
      <c r="K364" s="30"/>
      <c r="L364" s="30"/>
    </row>
    <row r="365" spans="7:12" x14ac:dyDescent="0.25">
      <c r="G365" s="30"/>
      <c r="H365" s="30"/>
      <c r="I365" s="30"/>
      <c r="J365" s="30"/>
      <c r="K365" s="30"/>
      <c r="L365" s="30"/>
    </row>
    <row r="366" spans="7:12" x14ac:dyDescent="0.25">
      <c r="G366" s="30"/>
      <c r="H366" s="30"/>
      <c r="I366" s="30"/>
      <c r="J366" s="30"/>
      <c r="K366" s="30"/>
      <c r="L366" s="30"/>
    </row>
    <row r="367" spans="7:12" x14ac:dyDescent="0.25">
      <c r="G367" s="30"/>
      <c r="H367" s="30"/>
      <c r="I367" s="30"/>
      <c r="J367" s="30"/>
      <c r="K367" s="30"/>
      <c r="L367" s="30"/>
    </row>
    <row r="368" spans="7:12" x14ac:dyDescent="0.25">
      <c r="G368" s="30"/>
      <c r="H368" s="30"/>
      <c r="I368" s="30"/>
      <c r="J368" s="30"/>
      <c r="K368" s="30"/>
      <c r="L368" s="30"/>
    </row>
    <row r="369" spans="7:12" x14ac:dyDescent="0.25">
      <c r="G369" s="30"/>
      <c r="H369" s="30"/>
      <c r="I369" s="30"/>
      <c r="J369" s="30"/>
      <c r="K369" s="30"/>
      <c r="L369" s="30"/>
    </row>
    <row r="370" spans="7:12" x14ac:dyDescent="0.25">
      <c r="G370" s="30"/>
      <c r="H370" s="30"/>
      <c r="I370" s="30"/>
      <c r="J370" s="30"/>
      <c r="K370" s="30"/>
      <c r="L370" s="30"/>
    </row>
    <row r="371" spans="7:12" x14ac:dyDescent="0.25">
      <c r="G371" s="30"/>
      <c r="H371" s="30"/>
      <c r="I371" s="30"/>
      <c r="J371" s="30"/>
      <c r="K371" s="30"/>
      <c r="L371" s="30"/>
    </row>
    <row r="372" spans="7:12" x14ac:dyDescent="0.25">
      <c r="G372" s="30"/>
      <c r="H372" s="30"/>
      <c r="I372" s="30"/>
      <c r="J372" s="30"/>
      <c r="K372" s="30"/>
      <c r="L372" s="30"/>
    </row>
    <row r="373" spans="7:12" x14ac:dyDescent="0.25">
      <c r="G373" s="30"/>
      <c r="H373" s="30"/>
      <c r="I373" s="30"/>
      <c r="J373" s="30"/>
      <c r="K373" s="30"/>
      <c r="L373" s="30"/>
    </row>
    <row r="374" spans="7:12" x14ac:dyDescent="0.25">
      <c r="G374" s="30"/>
      <c r="H374" s="30"/>
      <c r="I374" s="30"/>
      <c r="J374" s="30"/>
      <c r="K374" s="30"/>
      <c r="L374" s="30"/>
    </row>
    <row r="375" spans="7:12" x14ac:dyDescent="0.25">
      <c r="G375" s="30"/>
      <c r="H375" s="30"/>
      <c r="I375" s="30"/>
      <c r="J375" s="30"/>
      <c r="K375" s="30"/>
      <c r="L375" s="30"/>
    </row>
    <row r="376" spans="7:12" x14ac:dyDescent="0.25">
      <c r="G376" s="30"/>
      <c r="H376" s="30"/>
      <c r="I376" s="30"/>
      <c r="J376" s="30"/>
      <c r="K376" s="30"/>
      <c r="L376" s="30"/>
    </row>
    <row r="377" spans="7:12" x14ac:dyDescent="0.25">
      <c r="G377" s="30"/>
      <c r="H377" s="30"/>
      <c r="I377" s="30"/>
      <c r="J377" s="30"/>
      <c r="K377" s="30"/>
      <c r="L377" s="30"/>
    </row>
    <row r="378" spans="7:12" x14ac:dyDescent="0.25">
      <c r="G378" s="30"/>
      <c r="H378" s="30"/>
      <c r="I378" s="30"/>
      <c r="J378" s="30"/>
      <c r="K378" s="30"/>
      <c r="L378" s="30"/>
    </row>
    <row r="379" spans="7:12" x14ac:dyDescent="0.25">
      <c r="G379" s="30"/>
      <c r="H379" s="30"/>
      <c r="I379" s="30"/>
      <c r="J379" s="30"/>
      <c r="K379" s="30"/>
      <c r="L379" s="30"/>
    </row>
    <row r="380" spans="7:12" x14ac:dyDescent="0.25">
      <c r="G380" s="30"/>
      <c r="H380" s="30"/>
      <c r="I380" s="30"/>
      <c r="J380" s="30"/>
      <c r="K380" s="30"/>
      <c r="L380" s="30"/>
    </row>
    <row r="381" spans="7:12" x14ac:dyDescent="0.25">
      <c r="G381" s="30"/>
      <c r="H381" s="30"/>
      <c r="I381" s="30"/>
      <c r="J381" s="30"/>
      <c r="K381" s="30"/>
      <c r="L381" s="30"/>
    </row>
    <row r="382" spans="7:12" x14ac:dyDescent="0.25">
      <c r="G382" s="30"/>
      <c r="H382" s="30"/>
      <c r="I382" s="30"/>
      <c r="J382" s="30"/>
      <c r="K382" s="30"/>
      <c r="L382" s="30"/>
    </row>
    <row r="383" spans="7:12" x14ac:dyDescent="0.25">
      <c r="G383" s="30"/>
      <c r="H383" s="30"/>
      <c r="I383" s="30"/>
      <c r="J383" s="30"/>
      <c r="K383" s="30"/>
      <c r="L383" s="30"/>
    </row>
    <row r="384" spans="7:12" x14ac:dyDescent="0.25">
      <c r="G384" s="30"/>
      <c r="H384" s="30"/>
      <c r="I384" s="30"/>
      <c r="J384" s="30"/>
      <c r="K384" s="30"/>
      <c r="L384" s="30"/>
    </row>
    <row r="385" spans="7:12" x14ac:dyDescent="0.25">
      <c r="G385" s="30"/>
      <c r="H385" s="30"/>
      <c r="I385" s="30"/>
      <c r="J385" s="30"/>
      <c r="K385" s="30"/>
      <c r="L385" s="30"/>
    </row>
    <row r="386" spans="7:12" x14ac:dyDescent="0.25">
      <c r="G386" s="30"/>
      <c r="H386" s="30"/>
      <c r="I386" s="30"/>
      <c r="J386" s="30"/>
      <c r="K386" s="30"/>
      <c r="L386" s="30"/>
    </row>
    <row r="387" spans="7:12" x14ac:dyDescent="0.25">
      <c r="G387" s="30"/>
      <c r="H387" s="30"/>
      <c r="I387" s="30"/>
      <c r="J387" s="30"/>
      <c r="K387" s="30"/>
      <c r="L387" s="30"/>
    </row>
    <row r="388" spans="7:12" x14ac:dyDescent="0.25">
      <c r="G388" s="30"/>
      <c r="H388" s="30"/>
      <c r="I388" s="30"/>
      <c r="J388" s="30"/>
      <c r="K388" s="30"/>
      <c r="L388" s="30"/>
    </row>
    <row r="389" spans="7:12" x14ac:dyDescent="0.25">
      <c r="G389" s="30"/>
      <c r="H389" s="30"/>
      <c r="I389" s="30"/>
      <c r="J389" s="30"/>
      <c r="K389" s="30"/>
      <c r="L389" s="30"/>
    </row>
    <row r="390" spans="7:12" x14ac:dyDescent="0.25">
      <c r="G390" s="30"/>
      <c r="H390" s="30"/>
      <c r="I390" s="30"/>
      <c r="J390" s="30"/>
      <c r="K390" s="30"/>
      <c r="L390" s="30"/>
    </row>
    <row r="391" spans="7:12" x14ac:dyDescent="0.25">
      <c r="G391" s="30"/>
      <c r="H391" s="30"/>
      <c r="I391" s="30"/>
      <c r="J391" s="30"/>
      <c r="K391" s="30"/>
      <c r="L391" s="30"/>
    </row>
    <row r="392" spans="7:12" x14ac:dyDescent="0.25">
      <c r="G392" s="30"/>
      <c r="H392" s="30"/>
      <c r="I392" s="30"/>
      <c r="J392" s="30"/>
      <c r="K392" s="30"/>
      <c r="L392" s="30"/>
    </row>
    <row r="393" spans="7:12" x14ac:dyDescent="0.25">
      <c r="G393" s="30"/>
      <c r="H393" s="30"/>
      <c r="I393" s="30"/>
      <c r="J393" s="30"/>
      <c r="K393" s="30"/>
      <c r="L393" s="30"/>
    </row>
    <row r="394" spans="7:12" x14ac:dyDescent="0.25">
      <c r="G394" s="30"/>
      <c r="H394" s="30"/>
      <c r="I394" s="30"/>
      <c r="J394" s="30"/>
      <c r="K394" s="30"/>
      <c r="L394" s="30"/>
    </row>
    <row r="395" spans="7:12" x14ac:dyDescent="0.25">
      <c r="G395" s="30"/>
      <c r="H395" s="30"/>
      <c r="I395" s="30"/>
      <c r="J395" s="30"/>
      <c r="K395" s="30"/>
      <c r="L395" s="30"/>
    </row>
    <row r="396" spans="7:12" x14ac:dyDescent="0.25">
      <c r="G396" s="30"/>
      <c r="H396" s="30"/>
      <c r="I396" s="30"/>
      <c r="J396" s="30"/>
      <c r="K396" s="30"/>
      <c r="L396" s="30"/>
    </row>
    <row r="397" spans="7:12" x14ac:dyDescent="0.25">
      <c r="G397" s="30"/>
      <c r="H397" s="30"/>
      <c r="I397" s="30"/>
      <c r="J397" s="30"/>
      <c r="K397" s="30"/>
      <c r="L397" s="30"/>
    </row>
    <row r="398" spans="7:12" x14ac:dyDescent="0.25">
      <c r="G398" s="30"/>
      <c r="H398" s="30"/>
      <c r="I398" s="30"/>
      <c r="J398" s="30"/>
      <c r="K398" s="30"/>
      <c r="L398" s="30"/>
    </row>
    <row r="399" spans="7:12" x14ac:dyDescent="0.25">
      <c r="G399" s="30"/>
      <c r="H399" s="30"/>
      <c r="I399" s="30"/>
      <c r="J399" s="30"/>
      <c r="K399" s="30"/>
      <c r="L399" s="30"/>
    </row>
    <row r="400" spans="7:12" x14ac:dyDescent="0.25">
      <c r="G400" s="30"/>
      <c r="H400" s="30"/>
      <c r="I400" s="30"/>
      <c r="J400" s="30"/>
      <c r="K400" s="30"/>
      <c r="L400" s="30"/>
    </row>
    <row r="401" spans="7:12" x14ac:dyDescent="0.25">
      <c r="G401" s="30"/>
      <c r="H401" s="30"/>
      <c r="I401" s="30"/>
      <c r="J401" s="30"/>
      <c r="K401" s="30"/>
      <c r="L401" s="30"/>
    </row>
    <row r="402" spans="7:12" x14ac:dyDescent="0.25">
      <c r="G402" s="30"/>
      <c r="H402" s="30"/>
      <c r="I402" s="30"/>
      <c r="J402" s="30"/>
      <c r="K402" s="30"/>
      <c r="L402" s="30"/>
    </row>
    <row r="403" spans="7:12" x14ac:dyDescent="0.25">
      <c r="G403" s="30"/>
      <c r="H403" s="30"/>
      <c r="I403" s="30"/>
      <c r="J403" s="30"/>
      <c r="K403" s="30"/>
      <c r="L403" s="30"/>
    </row>
    <row r="404" spans="7:12" x14ac:dyDescent="0.25">
      <c r="G404" s="30"/>
      <c r="H404" s="30"/>
      <c r="I404" s="30"/>
      <c r="J404" s="30"/>
      <c r="K404" s="30"/>
      <c r="L404" s="30"/>
    </row>
    <row r="405" spans="7:12" x14ac:dyDescent="0.25">
      <c r="G405" s="30"/>
      <c r="H405" s="30"/>
      <c r="I405" s="30"/>
      <c r="J405" s="30"/>
      <c r="K405" s="30"/>
      <c r="L405" s="30"/>
    </row>
    <row r="406" spans="7:12" x14ac:dyDescent="0.25">
      <c r="G406" s="30"/>
      <c r="H406" s="30"/>
      <c r="I406" s="30"/>
      <c r="J406" s="30"/>
      <c r="K406" s="30"/>
      <c r="L406" s="30"/>
    </row>
    <row r="407" spans="7:12" x14ac:dyDescent="0.25">
      <c r="G407" s="30"/>
      <c r="H407" s="30"/>
      <c r="I407" s="30"/>
      <c r="J407" s="30"/>
      <c r="K407" s="30"/>
      <c r="L407" s="30"/>
    </row>
    <row r="408" spans="7:12" x14ac:dyDescent="0.25">
      <c r="G408" s="30"/>
      <c r="H408" s="30"/>
      <c r="I408" s="30"/>
      <c r="J408" s="30"/>
      <c r="K408" s="30"/>
      <c r="L408" s="30"/>
    </row>
    <row r="409" spans="7:12" x14ac:dyDescent="0.25">
      <c r="G409" s="30"/>
      <c r="H409" s="30"/>
      <c r="I409" s="30"/>
      <c r="J409" s="30"/>
      <c r="K409" s="30"/>
      <c r="L409" s="30"/>
    </row>
    <row r="410" spans="7:12" x14ac:dyDescent="0.25">
      <c r="G410" s="30"/>
      <c r="H410" s="30"/>
      <c r="I410" s="30"/>
      <c r="J410" s="30"/>
      <c r="K410" s="30"/>
      <c r="L410" s="30"/>
    </row>
    <row r="411" spans="7:12" x14ac:dyDescent="0.25">
      <c r="G411" s="30"/>
      <c r="H411" s="30"/>
      <c r="I411" s="30"/>
      <c r="J411" s="30"/>
      <c r="K411" s="30"/>
      <c r="L411" s="30"/>
    </row>
    <row r="412" spans="7:12" x14ac:dyDescent="0.25">
      <c r="G412" s="30"/>
      <c r="H412" s="30"/>
      <c r="I412" s="30"/>
      <c r="J412" s="30"/>
      <c r="K412" s="30"/>
      <c r="L412" s="30"/>
    </row>
    <row r="413" spans="7:12" x14ac:dyDescent="0.25">
      <c r="G413" s="30"/>
      <c r="H413" s="30"/>
      <c r="I413" s="30"/>
      <c r="J413" s="30"/>
      <c r="K413" s="30"/>
      <c r="L413" s="30"/>
    </row>
    <row r="414" spans="7:12" x14ac:dyDescent="0.25">
      <c r="G414" s="30"/>
      <c r="H414" s="30"/>
      <c r="I414" s="30"/>
      <c r="J414" s="30"/>
      <c r="K414" s="30"/>
      <c r="L414" s="30"/>
    </row>
    <row r="415" spans="7:12" x14ac:dyDescent="0.25">
      <c r="G415" s="30"/>
      <c r="H415" s="30"/>
      <c r="I415" s="30"/>
      <c r="J415" s="30"/>
      <c r="K415" s="30"/>
      <c r="L415" s="30"/>
    </row>
    <row r="416" spans="7:12" x14ac:dyDescent="0.25">
      <c r="G416" s="30"/>
      <c r="H416" s="30"/>
      <c r="I416" s="30"/>
      <c r="J416" s="30"/>
      <c r="K416" s="30"/>
      <c r="L416" s="30"/>
    </row>
    <row r="417" spans="7:12" x14ac:dyDescent="0.25">
      <c r="G417" s="30"/>
      <c r="H417" s="30"/>
      <c r="I417" s="30"/>
      <c r="J417" s="30"/>
      <c r="K417" s="30"/>
      <c r="L417" s="30"/>
    </row>
    <row r="418" spans="7:12" x14ac:dyDescent="0.25">
      <c r="G418" s="30"/>
      <c r="H418" s="30"/>
      <c r="I418" s="30"/>
      <c r="J418" s="30"/>
      <c r="K418" s="30"/>
      <c r="L418" s="30"/>
    </row>
    <row r="419" spans="7:12" x14ac:dyDescent="0.25">
      <c r="G419" s="30"/>
      <c r="H419" s="30"/>
      <c r="I419" s="30"/>
      <c r="J419" s="30"/>
      <c r="K419" s="30"/>
      <c r="L419" s="30"/>
    </row>
    <row r="420" spans="7:12" x14ac:dyDescent="0.25">
      <c r="G420" s="30"/>
      <c r="H420" s="30"/>
      <c r="I420" s="30"/>
      <c r="J420" s="30"/>
      <c r="K420" s="30"/>
      <c r="L420" s="30"/>
    </row>
    <row r="421" spans="7:12" x14ac:dyDescent="0.25">
      <c r="G421" s="30"/>
      <c r="H421" s="30"/>
      <c r="I421" s="30"/>
      <c r="J421" s="30"/>
      <c r="K421" s="30"/>
      <c r="L421" s="30"/>
    </row>
    <row r="422" spans="7:12" x14ac:dyDescent="0.25">
      <c r="G422" s="30"/>
      <c r="H422" s="30"/>
      <c r="I422" s="30"/>
      <c r="J422" s="30"/>
      <c r="K422" s="30"/>
      <c r="L422" s="30"/>
    </row>
    <row r="423" spans="7:12" x14ac:dyDescent="0.25">
      <c r="G423" s="30"/>
      <c r="H423" s="30"/>
      <c r="I423" s="30"/>
      <c r="J423" s="30"/>
      <c r="K423" s="30"/>
      <c r="L423" s="30"/>
    </row>
    <row r="424" spans="7:12" x14ac:dyDescent="0.25">
      <c r="G424" s="30"/>
      <c r="H424" s="30"/>
      <c r="I424" s="30"/>
      <c r="J424" s="30"/>
      <c r="K424" s="30"/>
      <c r="L424" s="30"/>
    </row>
    <row r="425" spans="7:12" x14ac:dyDescent="0.25">
      <c r="G425" s="30"/>
      <c r="H425" s="30"/>
      <c r="I425" s="30"/>
      <c r="J425" s="30"/>
      <c r="K425" s="30"/>
      <c r="L425" s="30"/>
    </row>
    <row r="426" spans="7:12" x14ac:dyDescent="0.25">
      <c r="G426" s="30"/>
      <c r="H426" s="30"/>
      <c r="I426" s="30"/>
      <c r="J426" s="30"/>
      <c r="K426" s="30"/>
      <c r="L426" s="30"/>
    </row>
    <row r="427" spans="7:12" x14ac:dyDescent="0.25">
      <c r="G427" s="30"/>
      <c r="H427" s="30"/>
      <c r="I427" s="30"/>
      <c r="J427" s="30"/>
      <c r="K427" s="30"/>
      <c r="L427" s="30"/>
    </row>
    <row r="428" spans="7:12" x14ac:dyDescent="0.25">
      <c r="G428" s="30"/>
      <c r="H428" s="30"/>
      <c r="I428" s="30"/>
      <c r="J428" s="30"/>
      <c r="K428" s="30"/>
      <c r="L428" s="30"/>
    </row>
    <row r="429" spans="7:12" x14ac:dyDescent="0.25">
      <c r="G429" s="30"/>
      <c r="H429" s="30"/>
      <c r="I429" s="30"/>
      <c r="J429" s="30"/>
      <c r="K429" s="30"/>
      <c r="L429" s="30"/>
    </row>
    <row r="430" spans="7:12" x14ac:dyDescent="0.25">
      <c r="G430" s="30"/>
      <c r="H430" s="30"/>
      <c r="I430" s="30"/>
      <c r="J430" s="30"/>
      <c r="K430" s="30"/>
      <c r="L430" s="30"/>
    </row>
    <row r="431" spans="7:12" x14ac:dyDescent="0.25">
      <c r="G431" s="30"/>
      <c r="H431" s="30"/>
      <c r="I431" s="30"/>
      <c r="J431" s="30"/>
      <c r="K431" s="30"/>
      <c r="L431" s="30"/>
    </row>
    <row r="432" spans="7:12" x14ac:dyDescent="0.25">
      <c r="G432" s="30"/>
      <c r="H432" s="30"/>
      <c r="I432" s="30"/>
      <c r="J432" s="30"/>
      <c r="K432" s="30"/>
      <c r="L432" s="30"/>
    </row>
    <row r="433" spans="7:12" x14ac:dyDescent="0.25">
      <c r="G433" s="30"/>
      <c r="H433" s="30"/>
      <c r="I433" s="30"/>
      <c r="J433" s="30"/>
      <c r="K433" s="30"/>
      <c r="L433" s="30"/>
    </row>
    <row r="434" spans="7:12" x14ac:dyDescent="0.25">
      <c r="G434" s="30"/>
      <c r="H434" s="30"/>
      <c r="I434" s="30"/>
      <c r="J434" s="30"/>
      <c r="K434" s="30"/>
      <c r="L434" s="30"/>
    </row>
    <row r="435" spans="7:12" x14ac:dyDescent="0.25">
      <c r="G435" s="30"/>
      <c r="H435" s="30"/>
      <c r="I435" s="30"/>
      <c r="J435" s="30"/>
      <c r="K435" s="30"/>
      <c r="L435" s="30"/>
    </row>
    <row r="436" spans="7:12" x14ac:dyDescent="0.25">
      <c r="G436" s="30"/>
      <c r="H436" s="30"/>
      <c r="I436" s="30"/>
      <c r="J436" s="30"/>
      <c r="K436" s="30"/>
      <c r="L436" s="30"/>
    </row>
    <row r="437" spans="7:12" x14ac:dyDescent="0.25">
      <c r="G437" s="30"/>
      <c r="H437" s="30"/>
      <c r="I437" s="30"/>
      <c r="J437" s="30"/>
      <c r="K437" s="30"/>
      <c r="L437" s="30"/>
    </row>
    <row r="438" spans="7:12" x14ac:dyDescent="0.25">
      <c r="G438" s="30"/>
      <c r="H438" s="30"/>
      <c r="I438" s="30"/>
      <c r="J438" s="30"/>
      <c r="K438" s="30"/>
      <c r="L438" s="30"/>
    </row>
    <row r="439" spans="7:12" x14ac:dyDescent="0.25">
      <c r="G439" s="30"/>
      <c r="H439" s="30"/>
      <c r="I439" s="30"/>
      <c r="J439" s="30"/>
      <c r="K439" s="30"/>
      <c r="L439" s="30"/>
    </row>
    <row r="440" spans="7:12" x14ac:dyDescent="0.25">
      <c r="G440" s="30"/>
      <c r="H440" s="30"/>
      <c r="I440" s="30"/>
      <c r="J440" s="30"/>
      <c r="K440" s="30"/>
      <c r="L440" s="30"/>
    </row>
    <row r="441" spans="7:12" x14ac:dyDescent="0.25">
      <c r="G441" s="30"/>
      <c r="H441" s="30"/>
      <c r="I441" s="30"/>
      <c r="J441" s="30"/>
      <c r="K441" s="30"/>
      <c r="L441" s="30"/>
    </row>
    <row r="442" spans="7:12" x14ac:dyDescent="0.25">
      <c r="G442" s="30"/>
      <c r="H442" s="30"/>
      <c r="I442" s="30"/>
      <c r="J442" s="30"/>
      <c r="K442" s="30"/>
      <c r="L442" s="30"/>
    </row>
    <row r="443" spans="7:12" x14ac:dyDescent="0.25">
      <c r="G443" s="30"/>
      <c r="H443" s="30"/>
      <c r="I443" s="30"/>
      <c r="J443" s="30"/>
      <c r="K443" s="30"/>
      <c r="L443" s="30"/>
    </row>
    <row r="444" spans="7:12" x14ac:dyDescent="0.25">
      <c r="G444" s="30"/>
      <c r="H444" s="30"/>
      <c r="I444" s="30"/>
      <c r="J444" s="30"/>
      <c r="K444" s="30"/>
      <c r="L444" s="30"/>
    </row>
    <row r="445" spans="7:12" x14ac:dyDescent="0.25">
      <c r="G445" s="30"/>
      <c r="H445" s="30"/>
      <c r="I445" s="30"/>
      <c r="J445" s="30"/>
      <c r="K445" s="30"/>
      <c r="L445" s="30"/>
    </row>
    <row r="446" spans="7:12" x14ac:dyDescent="0.25">
      <c r="G446" s="30"/>
      <c r="H446" s="30"/>
      <c r="I446" s="30"/>
      <c r="J446" s="30"/>
      <c r="K446" s="30"/>
      <c r="L446" s="30"/>
    </row>
    <row r="447" spans="7:12" x14ac:dyDescent="0.25">
      <c r="G447" s="30"/>
      <c r="H447" s="30"/>
      <c r="I447" s="30"/>
      <c r="J447" s="30"/>
      <c r="K447" s="30"/>
      <c r="L447" s="30"/>
    </row>
    <row r="448" spans="7:12" x14ac:dyDescent="0.25">
      <c r="G448" s="30"/>
      <c r="H448" s="30"/>
      <c r="I448" s="30"/>
      <c r="J448" s="30"/>
      <c r="K448" s="30"/>
      <c r="L448" s="30"/>
    </row>
    <row r="449" spans="7:12" x14ac:dyDescent="0.25">
      <c r="G449" s="30"/>
      <c r="H449" s="30"/>
      <c r="I449" s="30"/>
      <c r="J449" s="30"/>
      <c r="K449" s="30"/>
      <c r="L449" s="30"/>
    </row>
    <row r="450" spans="7:12" x14ac:dyDescent="0.25">
      <c r="G450" s="30"/>
      <c r="H450" s="30"/>
      <c r="I450" s="30"/>
      <c r="J450" s="30"/>
      <c r="K450" s="30"/>
      <c r="L450" s="30"/>
    </row>
    <row r="451" spans="7:12" x14ac:dyDescent="0.25">
      <c r="G451" s="30"/>
      <c r="H451" s="30"/>
      <c r="I451" s="30"/>
      <c r="J451" s="30"/>
      <c r="K451" s="30"/>
      <c r="L451" s="30"/>
    </row>
    <row r="452" spans="7:12" x14ac:dyDescent="0.25">
      <c r="G452" s="30"/>
      <c r="H452" s="30"/>
      <c r="I452" s="30"/>
      <c r="J452" s="30"/>
      <c r="K452" s="30"/>
      <c r="L452" s="30"/>
    </row>
    <row r="453" spans="7:12" x14ac:dyDescent="0.25">
      <c r="G453" s="30"/>
      <c r="H453" s="30"/>
      <c r="I453" s="30"/>
      <c r="J453" s="30"/>
      <c r="K453" s="30"/>
      <c r="L453" s="30"/>
    </row>
    <row r="454" spans="7:12" x14ac:dyDescent="0.25">
      <c r="G454" s="30"/>
      <c r="H454" s="30"/>
      <c r="I454" s="30"/>
      <c r="J454" s="30"/>
      <c r="K454" s="30"/>
      <c r="L454" s="30"/>
    </row>
    <row r="455" spans="7:12" x14ac:dyDescent="0.25">
      <c r="G455" s="30"/>
      <c r="H455" s="30"/>
      <c r="I455" s="30"/>
      <c r="J455" s="30"/>
      <c r="K455" s="30"/>
      <c r="L455" s="30"/>
    </row>
    <row r="456" spans="7:12" x14ac:dyDescent="0.25">
      <c r="G456" s="30"/>
      <c r="H456" s="30"/>
      <c r="I456" s="30"/>
      <c r="J456" s="30"/>
      <c r="K456" s="30"/>
      <c r="L456" s="30"/>
    </row>
    <row r="457" spans="7:12" x14ac:dyDescent="0.25">
      <c r="G457" s="30"/>
      <c r="H457" s="30"/>
      <c r="I457" s="30"/>
      <c r="J457" s="30"/>
      <c r="K457" s="30"/>
      <c r="L457" s="30"/>
    </row>
    <row r="458" spans="7:12" x14ac:dyDescent="0.25">
      <c r="G458" s="30"/>
      <c r="H458" s="30"/>
      <c r="I458" s="30"/>
      <c r="J458" s="30"/>
      <c r="K458" s="30"/>
      <c r="L458" s="30"/>
    </row>
    <row r="459" spans="7:12" x14ac:dyDescent="0.25">
      <c r="G459" s="30"/>
      <c r="H459" s="30"/>
      <c r="I459" s="30"/>
      <c r="J459" s="30"/>
      <c r="K459" s="30"/>
      <c r="L459" s="30"/>
    </row>
    <row r="460" spans="7:12" x14ac:dyDescent="0.25">
      <c r="G460" s="30"/>
      <c r="H460" s="30"/>
      <c r="I460" s="30"/>
      <c r="J460" s="30"/>
      <c r="K460" s="30"/>
      <c r="L460" s="30"/>
    </row>
    <row r="461" spans="7:12" x14ac:dyDescent="0.25">
      <c r="G461" s="30"/>
      <c r="H461" s="30"/>
      <c r="I461" s="30"/>
      <c r="J461" s="30"/>
      <c r="K461" s="30"/>
      <c r="L461" s="30"/>
    </row>
    <row r="462" spans="7:12" x14ac:dyDescent="0.25">
      <c r="G462" s="30"/>
      <c r="H462" s="30"/>
      <c r="I462" s="30"/>
      <c r="J462" s="30"/>
      <c r="K462" s="30"/>
      <c r="L462" s="30"/>
    </row>
    <row r="463" spans="7:12" x14ac:dyDescent="0.25">
      <c r="G463" s="30"/>
      <c r="H463" s="30"/>
      <c r="I463" s="30"/>
      <c r="J463" s="30"/>
      <c r="K463" s="30"/>
      <c r="L463" s="30"/>
    </row>
    <row r="464" spans="7:12" x14ac:dyDescent="0.25">
      <c r="G464" s="30"/>
      <c r="H464" s="30"/>
      <c r="I464" s="30"/>
      <c r="J464" s="30"/>
      <c r="K464" s="30"/>
      <c r="L464" s="30"/>
    </row>
    <row r="465" spans="7:12" x14ac:dyDescent="0.25">
      <c r="G465" s="30"/>
      <c r="H465" s="30"/>
      <c r="I465" s="30"/>
      <c r="J465" s="30"/>
      <c r="K465" s="30"/>
      <c r="L465" s="30"/>
    </row>
    <row r="466" spans="7:12" x14ac:dyDescent="0.25">
      <c r="G466" s="30"/>
      <c r="H466" s="30"/>
      <c r="I466" s="30"/>
      <c r="J466" s="30"/>
      <c r="K466" s="30"/>
      <c r="L466" s="30"/>
    </row>
    <row r="467" spans="7:12" x14ac:dyDescent="0.25">
      <c r="G467" s="30"/>
      <c r="H467" s="30"/>
      <c r="I467" s="30"/>
      <c r="J467" s="30"/>
      <c r="K467" s="30"/>
      <c r="L467" s="30"/>
    </row>
    <row r="468" spans="7:12" x14ac:dyDescent="0.25">
      <c r="G468" s="30"/>
      <c r="H468" s="30"/>
      <c r="I468" s="30"/>
      <c r="J468" s="30"/>
      <c r="K468" s="30"/>
      <c r="L468" s="30"/>
    </row>
    <row r="469" spans="7:12" x14ac:dyDescent="0.25">
      <c r="G469" s="30"/>
      <c r="H469" s="30"/>
      <c r="I469" s="30"/>
      <c r="J469" s="30"/>
      <c r="K469" s="30"/>
      <c r="L469" s="30"/>
    </row>
    <row r="470" spans="7:12" x14ac:dyDescent="0.25">
      <c r="G470" s="30"/>
      <c r="H470" s="30"/>
      <c r="I470" s="30"/>
      <c r="J470" s="30"/>
      <c r="K470" s="30"/>
      <c r="L470" s="30"/>
    </row>
    <row r="471" spans="7:12" x14ac:dyDescent="0.25">
      <c r="G471" s="30"/>
      <c r="H471" s="30"/>
      <c r="I471" s="30"/>
      <c r="J471" s="30"/>
      <c r="K471" s="30"/>
      <c r="L471" s="30"/>
    </row>
    <row r="472" spans="7:12" x14ac:dyDescent="0.25">
      <c r="G472" s="30"/>
      <c r="H472" s="30"/>
      <c r="I472" s="30"/>
      <c r="J472" s="30"/>
      <c r="K472" s="30"/>
      <c r="L472" s="30"/>
    </row>
    <row r="473" spans="7:12" x14ac:dyDescent="0.25">
      <c r="G473" s="30"/>
      <c r="H473" s="30"/>
      <c r="I473" s="30"/>
      <c r="J473" s="30"/>
      <c r="K473" s="30"/>
      <c r="L473" s="30"/>
    </row>
    <row r="474" spans="7:12" x14ac:dyDescent="0.25">
      <c r="G474" s="30"/>
      <c r="H474" s="30"/>
      <c r="I474" s="30"/>
      <c r="J474" s="30"/>
      <c r="K474" s="30"/>
      <c r="L474" s="30"/>
    </row>
    <row r="475" spans="7:12" x14ac:dyDescent="0.25">
      <c r="G475" s="30"/>
      <c r="H475" s="30"/>
      <c r="I475" s="30"/>
      <c r="J475" s="30"/>
      <c r="K475" s="30"/>
      <c r="L475" s="30"/>
    </row>
    <row r="476" spans="7:12" x14ac:dyDescent="0.25">
      <c r="G476" s="30"/>
      <c r="H476" s="30"/>
      <c r="I476" s="30"/>
      <c r="J476" s="30"/>
      <c r="K476" s="30"/>
      <c r="L476" s="30"/>
    </row>
    <row r="477" spans="7:12" x14ac:dyDescent="0.25">
      <c r="G477" s="30"/>
      <c r="H477" s="30"/>
      <c r="I477" s="30"/>
      <c r="J477" s="30"/>
      <c r="K477" s="30"/>
      <c r="L477" s="30"/>
    </row>
    <row r="478" spans="7:12" x14ac:dyDescent="0.25">
      <c r="G478" s="30"/>
      <c r="H478" s="30"/>
      <c r="I478" s="30"/>
      <c r="J478" s="30"/>
      <c r="K478" s="30"/>
      <c r="L478" s="30"/>
    </row>
    <row r="479" spans="7:12" x14ac:dyDescent="0.25">
      <c r="G479" s="30"/>
      <c r="H479" s="30"/>
      <c r="I479" s="30"/>
      <c r="J479" s="30"/>
      <c r="K479" s="30"/>
      <c r="L479" s="30"/>
    </row>
    <row r="480" spans="7:12" x14ac:dyDescent="0.25">
      <c r="G480" s="30"/>
      <c r="H480" s="30"/>
      <c r="I480" s="30"/>
      <c r="J480" s="30"/>
      <c r="K480" s="30"/>
      <c r="L480" s="30"/>
    </row>
    <row r="481" spans="7:12" x14ac:dyDescent="0.25">
      <c r="G481" s="30"/>
      <c r="H481" s="30"/>
      <c r="I481" s="30"/>
      <c r="J481" s="30"/>
      <c r="K481" s="30"/>
      <c r="L481" s="30"/>
    </row>
    <row r="482" spans="7:12" x14ac:dyDescent="0.25">
      <c r="G482" s="30"/>
      <c r="H482" s="30"/>
      <c r="I482" s="30"/>
      <c r="J482" s="30"/>
      <c r="K482" s="30"/>
      <c r="L482" s="30"/>
    </row>
    <row r="483" spans="7:12" x14ac:dyDescent="0.25">
      <c r="G483" s="30"/>
      <c r="H483" s="30"/>
      <c r="I483" s="30"/>
      <c r="J483" s="30"/>
      <c r="K483" s="30"/>
      <c r="L483" s="30"/>
    </row>
    <row r="484" spans="7:12" x14ac:dyDescent="0.25">
      <c r="G484" s="30"/>
      <c r="H484" s="30"/>
      <c r="I484" s="30"/>
      <c r="J484" s="30"/>
      <c r="K484" s="30"/>
      <c r="L484" s="30"/>
    </row>
    <row r="485" spans="7:12" x14ac:dyDescent="0.25">
      <c r="G485" s="30"/>
      <c r="H485" s="30"/>
      <c r="I485" s="30"/>
      <c r="J485" s="30"/>
      <c r="K485" s="30"/>
      <c r="L485" s="30"/>
    </row>
    <row r="486" spans="7:12" x14ac:dyDescent="0.25">
      <c r="G486" s="30"/>
      <c r="H486" s="30"/>
      <c r="I486" s="30"/>
      <c r="J486" s="30"/>
      <c r="K486" s="30"/>
      <c r="L486" s="30"/>
    </row>
    <row r="487" spans="7:12" x14ac:dyDescent="0.25">
      <c r="G487" s="30"/>
      <c r="H487" s="30"/>
      <c r="I487" s="30"/>
      <c r="J487" s="30"/>
      <c r="K487" s="30"/>
      <c r="L487" s="30"/>
    </row>
    <row r="488" spans="7:12" x14ac:dyDescent="0.25">
      <c r="G488" s="30"/>
      <c r="H488" s="30"/>
      <c r="I488" s="30"/>
      <c r="J488" s="30"/>
      <c r="K488" s="30"/>
      <c r="L488" s="30"/>
    </row>
    <row r="489" spans="7:12" x14ac:dyDescent="0.25">
      <c r="G489" s="30"/>
      <c r="H489" s="30"/>
      <c r="I489" s="30"/>
      <c r="J489" s="30"/>
      <c r="K489" s="30"/>
      <c r="L489" s="30"/>
    </row>
    <row r="490" spans="7:12" x14ac:dyDescent="0.25">
      <c r="G490" s="30"/>
      <c r="H490" s="30"/>
      <c r="I490" s="30"/>
      <c r="J490" s="30"/>
      <c r="K490" s="30"/>
      <c r="L490" s="30"/>
    </row>
    <row r="491" spans="7:12" x14ac:dyDescent="0.25">
      <c r="G491" s="30"/>
      <c r="H491" s="30"/>
      <c r="I491" s="30"/>
      <c r="J491" s="30"/>
      <c r="K491" s="30"/>
      <c r="L491" s="30"/>
    </row>
    <row r="492" spans="7:12" x14ac:dyDescent="0.25">
      <c r="G492" s="30"/>
      <c r="H492" s="30"/>
      <c r="I492" s="30"/>
      <c r="J492" s="30"/>
      <c r="K492" s="30"/>
      <c r="L492" s="30"/>
    </row>
    <row r="493" spans="7:12" x14ac:dyDescent="0.25">
      <c r="G493" s="30"/>
      <c r="H493" s="30"/>
      <c r="I493" s="30"/>
      <c r="J493" s="30"/>
      <c r="K493" s="30"/>
      <c r="L493" s="30"/>
    </row>
    <row r="494" spans="7:12" x14ac:dyDescent="0.25">
      <c r="G494" s="30"/>
      <c r="H494" s="30"/>
      <c r="I494" s="30"/>
      <c r="J494" s="30"/>
      <c r="K494" s="30"/>
      <c r="L494" s="30"/>
    </row>
    <row r="495" spans="7:12" x14ac:dyDescent="0.25">
      <c r="G495" s="30"/>
      <c r="H495" s="30"/>
      <c r="I495" s="30"/>
      <c r="J495" s="30"/>
      <c r="K495" s="30"/>
      <c r="L495" s="30"/>
    </row>
    <row r="496" spans="7:12" x14ac:dyDescent="0.25">
      <c r="G496" s="30"/>
      <c r="H496" s="30"/>
      <c r="I496" s="30"/>
      <c r="J496" s="30"/>
      <c r="K496" s="30"/>
      <c r="L496" s="30"/>
    </row>
    <row r="497" spans="7:12" x14ac:dyDescent="0.25">
      <c r="G497" s="30"/>
      <c r="H497" s="30"/>
      <c r="I497" s="30"/>
      <c r="J497" s="30"/>
      <c r="K497" s="30"/>
      <c r="L497" s="30"/>
    </row>
    <row r="498" spans="7:12" x14ac:dyDescent="0.25">
      <c r="G498" s="30"/>
      <c r="H498" s="30"/>
      <c r="I498" s="30"/>
      <c r="J498" s="30"/>
      <c r="K498" s="30"/>
      <c r="L498" s="30"/>
    </row>
    <row r="499" spans="7:12" x14ac:dyDescent="0.25">
      <c r="G499" s="30"/>
      <c r="H499" s="30"/>
      <c r="I499" s="30"/>
      <c r="J499" s="30"/>
      <c r="K499" s="30"/>
      <c r="L499" s="30"/>
    </row>
    <row r="500" spans="7:12" x14ac:dyDescent="0.25">
      <c r="G500" s="30"/>
      <c r="H500" s="30"/>
      <c r="I500" s="30"/>
      <c r="J500" s="30"/>
      <c r="K500" s="30"/>
      <c r="L500" s="30"/>
    </row>
    <row r="501" spans="7:12" x14ac:dyDescent="0.25">
      <c r="G501" s="30"/>
      <c r="H501" s="30"/>
      <c r="I501" s="30"/>
      <c r="J501" s="30"/>
      <c r="K501" s="30"/>
      <c r="L501" s="30"/>
    </row>
    <row r="502" spans="7:12" x14ac:dyDescent="0.25">
      <c r="G502" s="30"/>
      <c r="H502" s="30"/>
      <c r="I502" s="30"/>
      <c r="J502" s="30"/>
      <c r="K502" s="30"/>
      <c r="L502" s="30"/>
    </row>
    <row r="503" spans="7:12" x14ac:dyDescent="0.25">
      <c r="G503" s="30"/>
      <c r="H503" s="30"/>
      <c r="I503" s="30"/>
      <c r="J503" s="30"/>
      <c r="K503" s="30"/>
      <c r="L503" s="30"/>
    </row>
    <row r="504" spans="7:12" x14ac:dyDescent="0.25">
      <c r="G504" s="30"/>
      <c r="H504" s="30"/>
      <c r="I504" s="30"/>
      <c r="J504" s="30"/>
      <c r="K504" s="30"/>
      <c r="L504" s="30"/>
    </row>
    <row r="505" spans="7:12" x14ac:dyDescent="0.25">
      <c r="G505" s="30"/>
      <c r="H505" s="30"/>
      <c r="I505" s="30"/>
      <c r="J505" s="30"/>
      <c r="K505" s="30"/>
      <c r="L505" s="30"/>
    </row>
    <row r="506" spans="7:12" x14ac:dyDescent="0.25">
      <c r="G506" s="30"/>
      <c r="H506" s="30"/>
      <c r="I506" s="30"/>
      <c r="J506" s="30"/>
      <c r="K506" s="30"/>
      <c r="L506" s="30"/>
    </row>
    <row r="507" spans="7:12" x14ac:dyDescent="0.25">
      <c r="G507" s="30"/>
      <c r="H507" s="30"/>
      <c r="I507" s="30"/>
      <c r="J507" s="30"/>
      <c r="K507" s="30"/>
      <c r="L507" s="30"/>
    </row>
    <row r="508" spans="7:12" x14ac:dyDescent="0.25">
      <c r="G508" s="30"/>
      <c r="H508" s="30"/>
      <c r="I508" s="30"/>
      <c r="J508" s="30"/>
      <c r="K508" s="30"/>
      <c r="L508" s="30"/>
    </row>
    <row r="509" spans="7:12" x14ac:dyDescent="0.25">
      <c r="G509" s="30"/>
      <c r="H509" s="30"/>
      <c r="I509" s="30"/>
      <c r="J509" s="30"/>
      <c r="K509" s="30"/>
      <c r="L509" s="30"/>
    </row>
    <row r="510" spans="7:12" x14ac:dyDescent="0.25">
      <c r="G510" s="30"/>
      <c r="H510" s="30"/>
      <c r="I510" s="30"/>
      <c r="J510" s="30"/>
      <c r="K510" s="30"/>
      <c r="L510" s="30"/>
    </row>
    <row r="511" spans="7:12" x14ac:dyDescent="0.25">
      <c r="G511" s="30"/>
      <c r="H511" s="30"/>
      <c r="I511" s="30"/>
      <c r="J511" s="30"/>
      <c r="K511" s="30"/>
      <c r="L511" s="30"/>
    </row>
    <row r="512" spans="7:12" x14ac:dyDescent="0.25">
      <c r="G512" s="30"/>
      <c r="H512" s="30"/>
      <c r="I512" s="30"/>
      <c r="J512" s="30"/>
      <c r="K512" s="30"/>
      <c r="L512" s="30"/>
    </row>
    <row r="513" spans="7:12" x14ac:dyDescent="0.25">
      <c r="G513" s="30"/>
      <c r="H513" s="30"/>
      <c r="I513" s="30"/>
      <c r="J513" s="30"/>
      <c r="K513" s="30"/>
      <c r="L513" s="30"/>
    </row>
    <row r="514" spans="7:12" x14ac:dyDescent="0.25">
      <c r="G514" s="30"/>
      <c r="H514" s="30"/>
      <c r="I514" s="30"/>
      <c r="J514" s="30"/>
      <c r="K514" s="30"/>
      <c r="L514" s="30"/>
    </row>
    <row r="515" spans="7:12" x14ac:dyDescent="0.25">
      <c r="G515" s="30"/>
      <c r="H515" s="30"/>
      <c r="I515" s="30"/>
      <c r="J515" s="30"/>
      <c r="K515" s="30"/>
      <c r="L515" s="30"/>
    </row>
    <row r="516" spans="7:12" x14ac:dyDescent="0.25">
      <c r="G516" s="30"/>
      <c r="H516" s="30"/>
      <c r="I516" s="30"/>
      <c r="J516" s="30"/>
      <c r="K516" s="30"/>
      <c r="L516" s="30"/>
    </row>
    <row r="517" spans="7:12" x14ac:dyDescent="0.25">
      <c r="G517" s="30"/>
      <c r="H517" s="30"/>
      <c r="I517" s="30"/>
      <c r="J517" s="30"/>
      <c r="K517" s="30"/>
      <c r="L517" s="30"/>
    </row>
    <row r="518" spans="7:12" x14ac:dyDescent="0.25">
      <c r="G518" s="30"/>
      <c r="H518" s="30"/>
      <c r="I518" s="30"/>
      <c r="J518" s="30"/>
      <c r="K518" s="30"/>
      <c r="L518" s="30"/>
    </row>
    <row r="519" spans="7:12" x14ac:dyDescent="0.25">
      <c r="G519" s="30"/>
      <c r="H519" s="30"/>
      <c r="I519" s="30"/>
      <c r="J519" s="30"/>
      <c r="K519" s="30"/>
      <c r="L519" s="30"/>
    </row>
    <row r="520" spans="7:12" x14ac:dyDescent="0.25">
      <c r="G520" s="30"/>
      <c r="H520" s="30"/>
      <c r="I520" s="30"/>
      <c r="J520" s="30"/>
      <c r="K520" s="30"/>
      <c r="L520" s="30"/>
    </row>
    <row r="521" spans="7:12" x14ac:dyDescent="0.25">
      <c r="G521" s="30"/>
      <c r="H521" s="30"/>
      <c r="I521" s="30"/>
      <c r="J521" s="30"/>
      <c r="K521" s="30"/>
      <c r="L521" s="30"/>
    </row>
    <row r="522" spans="7:12" x14ac:dyDescent="0.25">
      <c r="G522" s="30"/>
      <c r="H522" s="30"/>
      <c r="I522" s="30"/>
      <c r="J522" s="30"/>
      <c r="K522" s="30"/>
      <c r="L522" s="30"/>
    </row>
    <row r="523" spans="7:12" x14ac:dyDescent="0.25">
      <c r="G523" s="30"/>
      <c r="H523" s="30"/>
      <c r="I523" s="30"/>
      <c r="J523" s="30"/>
      <c r="K523" s="30"/>
      <c r="L523" s="30"/>
    </row>
    <row r="524" spans="7:12" x14ac:dyDescent="0.25">
      <c r="G524" s="30"/>
      <c r="H524" s="30"/>
      <c r="I524" s="30"/>
      <c r="J524" s="30"/>
      <c r="K524" s="30"/>
      <c r="L524" s="30"/>
    </row>
    <row r="525" spans="7:12" x14ac:dyDescent="0.25">
      <c r="G525" s="30"/>
      <c r="H525" s="30"/>
      <c r="I525" s="30"/>
      <c r="J525" s="30"/>
      <c r="K525" s="30"/>
      <c r="L525" s="30"/>
    </row>
    <row r="526" spans="7:12" x14ac:dyDescent="0.25">
      <c r="G526" s="30"/>
      <c r="H526" s="30"/>
      <c r="I526" s="30"/>
      <c r="J526" s="30"/>
      <c r="K526" s="30"/>
      <c r="L526" s="30"/>
    </row>
    <row r="527" spans="7:12" x14ac:dyDescent="0.25">
      <c r="G527" s="30"/>
      <c r="H527" s="30"/>
      <c r="I527" s="30"/>
      <c r="J527" s="30"/>
      <c r="K527" s="30"/>
      <c r="L527" s="30"/>
    </row>
    <row r="528" spans="7:12" x14ac:dyDescent="0.25">
      <c r="G528" s="30"/>
      <c r="H528" s="30"/>
      <c r="I528" s="30"/>
      <c r="J528" s="30"/>
      <c r="K528" s="30"/>
      <c r="L528" s="30"/>
    </row>
    <row r="529" spans="7:12" x14ac:dyDescent="0.25">
      <c r="G529" s="30"/>
      <c r="H529" s="30"/>
      <c r="I529" s="30"/>
      <c r="J529" s="30"/>
      <c r="K529" s="30"/>
      <c r="L529" s="30"/>
    </row>
    <row r="530" spans="7:12" x14ac:dyDescent="0.25">
      <c r="G530" s="30"/>
      <c r="H530" s="30"/>
      <c r="I530" s="30"/>
      <c r="J530" s="30"/>
      <c r="K530" s="30"/>
      <c r="L530" s="30"/>
    </row>
    <row r="531" spans="7:12" x14ac:dyDescent="0.25">
      <c r="G531" s="30"/>
      <c r="H531" s="30"/>
      <c r="I531" s="30"/>
      <c r="J531" s="30"/>
      <c r="K531" s="30"/>
      <c r="L531" s="30"/>
    </row>
    <row r="532" spans="7:12" x14ac:dyDescent="0.25">
      <c r="G532" s="30"/>
      <c r="H532" s="30"/>
      <c r="I532" s="30"/>
      <c r="J532" s="30"/>
      <c r="K532" s="30"/>
      <c r="L532" s="30"/>
    </row>
    <row r="533" spans="7:12" x14ac:dyDescent="0.25">
      <c r="G533" s="30"/>
      <c r="H533" s="30"/>
      <c r="I533" s="30"/>
      <c r="J533" s="30"/>
      <c r="K533" s="30"/>
      <c r="L533" s="30"/>
    </row>
    <row r="534" spans="7:12" x14ac:dyDescent="0.25">
      <c r="G534" s="30"/>
      <c r="H534" s="30"/>
      <c r="I534" s="30"/>
      <c r="J534" s="30"/>
      <c r="K534" s="30"/>
      <c r="L534" s="30"/>
    </row>
    <row r="535" spans="7:12" x14ac:dyDescent="0.25">
      <c r="G535" s="30"/>
      <c r="H535" s="30"/>
      <c r="I535" s="30"/>
      <c r="J535" s="30"/>
      <c r="K535" s="30"/>
      <c r="L535" s="30"/>
    </row>
    <row r="536" spans="7:12" x14ac:dyDescent="0.25">
      <c r="G536" s="30"/>
      <c r="H536" s="30"/>
      <c r="I536" s="30"/>
      <c r="J536" s="30"/>
      <c r="K536" s="30"/>
      <c r="L536" s="30"/>
    </row>
    <row r="537" spans="7:12" x14ac:dyDescent="0.25">
      <c r="G537" s="30"/>
      <c r="H537" s="30"/>
      <c r="I537" s="30"/>
      <c r="J537" s="30"/>
      <c r="K537" s="30"/>
      <c r="L537" s="30"/>
    </row>
    <row r="538" spans="7:12" x14ac:dyDescent="0.25">
      <c r="G538" s="30"/>
      <c r="H538" s="30"/>
      <c r="I538" s="30"/>
      <c r="J538" s="30"/>
      <c r="K538" s="30"/>
      <c r="L538" s="30"/>
    </row>
    <row r="539" spans="7:12" x14ac:dyDescent="0.25">
      <c r="G539" s="30"/>
      <c r="H539" s="30"/>
      <c r="I539" s="30"/>
      <c r="J539" s="30"/>
      <c r="K539" s="30"/>
      <c r="L539" s="30"/>
    </row>
    <row r="540" spans="7:12" x14ac:dyDescent="0.25">
      <c r="G540" s="30"/>
      <c r="H540" s="30"/>
      <c r="I540" s="30"/>
      <c r="J540" s="30"/>
      <c r="K540" s="30"/>
      <c r="L540" s="30"/>
    </row>
    <row r="541" spans="7:12" x14ac:dyDescent="0.25">
      <c r="G541" s="30"/>
      <c r="H541" s="30"/>
      <c r="I541" s="30"/>
      <c r="J541" s="30"/>
      <c r="K541" s="30"/>
      <c r="L541" s="30"/>
    </row>
    <row r="542" spans="7:12" x14ac:dyDescent="0.25">
      <c r="G542" s="30"/>
      <c r="H542" s="30"/>
      <c r="I542" s="30"/>
      <c r="J542" s="30"/>
      <c r="K542" s="30"/>
      <c r="L542" s="30"/>
    </row>
    <row r="543" spans="7:12" x14ac:dyDescent="0.25">
      <c r="G543" s="30"/>
      <c r="H543" s="30"/>
      <c r="I543" s="30"/>
      <c r="J543" s="30"/>
      <c r="K543" s="30"/>
      <c r="L543" s="30"/>
    </row>
    <row r="544" spans="7:12" x14ac:dyDescent="0.25">
      <c r="G544" s="30"/>
      <c r="H544" s="30"/>
      <c r="I544" s="30"/>
      <c r="J544" s="30"/>
      <c r="K544" s="30"/>
      <c r="L544" s="30"/>
    </row>
    <row r="545" spans="7:12" x14ac:dyDescent="0.25">
      <c r="G545" s="30"/>
      <c r="H545" s="30"/>
      <c r="I545" s="30"/>
      <c r="J545" s="30"/>
      <c r="K545" s="30"/>
      <c r="L545" s="30"/>
    </row>
    <row r="546" spans="7:12" x14ac:dyDescent="0.25">
      <c r="G546" s="30"/>
      <c r="H546" s="30"/>
      <c r="I546" s="30"/>
      <c r="J546" s="30"/>
      <c r="K546" s="30"/>
      <c r="L546" s="30"/>
    </row>
    <row r="547" spans="7:12" x14ac:dyDescent="0.25">
      <c r="G547" s="30"/>
      <c r="H547" s="30"/>
      <c r="I547" s="30"/>
      <c r="J547" s="30"/>
      <c r="K547" s="30"/>
      <c r="L547" s="30"/>
    </row>
    <row r="548" spans="7:12" x14ac:dyDescent="0.25">
      <c r="G548" s="30"/>
      <c r="H548" s="30"/>
      <c r="I548" s="30"/>
      <c r="J548" s="30"/>
      <c r="K548" s="30"/>
      <c r="L548" s="30"/>
    </row>
    <row r="549" spans="7:12" x14ac:dyDescent="0.25">
      <c r="G549" s="30"/>
      <c r="H549" s="30"/>
      <c r="I549" s="30"/>
      <c r="J549" s="30"/>
      <c r="K549" s="30"/>
      <c r="L549" s="30"/>
    </row>
    <row r="550" spans="7:12" x14ac:dyDescent="0.25">
      <c r="G550" s="30"/>
      <c r="H550" s="30"/>
      <c r="I550" s="30"/>
      <c r="J550" s="30"/>
      <c r="K550" s="30"/>
      <c r="L550" s="30"/>
    </row>
    <row r="551" spans="7:12" x14ac:dyDescent="0.25">
      <c r="G551" s="30"/>
      <c r="H551" s="30"/>
      <c r="I551" s="30"/>
      <c r="J551" s="30"/>
      <c r="K551" s="30"/>
      <c r="L551" s="30"/>
    </row>
    <row r="552" spans="7:12" x14ac:dyDescent="0.25">
      <c r="G552" s="30"/>
      <c r="H552" s="30"/>
      <c r="I552" s="30"/>
      <c r="J552" s="30"/>
      <c r="K552" s="30"/>
      <c r="L552" s="30"/>
    </row>
    <row r="553" spans="7:12" x14ac:dyDescent="0.25">
      <c r="G553" s="30"/>
      <c r="H553" s="30"/>
      <c r="I553" s="30"/>
      <c r="J553" s="30"/>
      <c r="K553" s="30"/>
      <c r="L553" s="30"/>
    </row>
    <row r="554" spans="7:12" x14ac:dyDescent="0.25">
      <c r="G554" s="30"/>
      <c r="H554" s="30"/>
      <c r="I554" s="30"/>
      <c r="J554" s="30"/>
      <c r="K554" s="30"/>
      <c r="L554" s="30"/>
    </row>
    <row r="555" spans="7:12" x14ac:dyDescent="0.25">
      <c r="G555" s="30"/>
      <c r="H555" s="30"/>
      <c r="I555" s="30"/>
      <c r="J555" s="30"/>
      <c r="K555" s="30"/>
      <c r="L555" s="30"/>
    </row>
    <row r="556" spans="7:12" x14ac:dyDescent="0.25">
      <c r="G556" s="30"/>
      <c r="H556" s="30"/>
      <c r="I556" s="30"/>
      <c r="J556" s="30"/>
      <c r="K556" s="30"/>
      <c r="L556" s="30"/>
    </row>
    <row r="557" spans="7:12" x14ac:dyDescent="0.25">
      <c r="G557" s="30"/>
      <c r="H557" s="30"/>
      <c r="I557" s="30"/>
      <c r="J557" s="30"/>
      <c r="K557" s="30"/>
      <c r="L557" s="30"/>
    </row>
    <row r="558" spans="7:12" x14ac:dyDescent="0.25">
      <c r="G558" s="30"/>
      <c r="H558" s="30"/>
      <c r="I558" s="30"/>
      <c r="J558" s="30"/>
      <c r="K558" s="30"/>
      <c r="L558" s="30"/>
    </row>
    <row r="559" spans="7:12" x14ac:dyDescent="0.25">
      <c r="G559" s="30"/>
      <c r="H559" s="30"/>
      <c r="I559" s="30"/>
      <c r="J559" s="30"/>
      <c r="K559" s="30"/>
      <c r="L559" s="30"/>
    </row>
    <row r="560" spans="7:12" x14ac:dyDescent="0.25">
      <c r="G560" s="30"/>
      <c r="H560" s="30"/>
      <c r="I560" s="30"/>
      <c r="J560" s="30"/>
      <c r="K560" s="30"/>
      <c r="L560" s="30"/>
    </row>
    <row r="561" spans="7:12" x14ac:dyDescent="0.25">
      <c r="G561" s="30"/>
      <c r="H561" s="30"/>
      <c r="I561" s="30"/>
      <c r="J561" s="30"/>
      <c r="K561" s="30"/>
      <c r="L561" s="30"/>
    </row>
    <row r="562" spans="7:12" x14ac:dyDescent="0.25">
      <c r="G562" s="30"/>
      <c r="H562" s="30"/>
      <c r="I562" s="30"/>
      <c r="J562" s="30"/>
      <c r="K562" s="30"/>
      <c r="L562" s="30"/>
    </row>
    <row r="563" spans="7:12" x14ac:dyDescent="0.25">
      <c r="G563" s="30"/>
      <c r="H563" s="30"/>
      <c r="I563" s="30"/>
      <c r="J563" s="30"/>
      <c r="K563" s="30"/>
      <c r="L563" s="30"/>
    </row>
    <row r="564" spans="7:12" x14ac:dyDescent="0.25">
      <c r="G564" s="30"/>
      <c r="H564" s="30"/>
      <c r="I564" s="30"/>
      <c r="J564" s="30"/>
      <c r="K564" s="30"/>
      <c r="L564" s="30"/>
    </row>
    <row r="565" spans="7:12" x14ac:dyDescent="0.25">
      <c r="G565" s="30"/>
      <c r="H565" s="30"/>
      <c r="I565" s="30"/>
      <c r="J565" s="30"/>
      <c r="K565" s="30"/>
      <c r="L565" s="30"/>
    </row>
    <row r="566" spans="7:12" x14ac:dyDescent="0.25">
      <c r="G566" s="30"/>
      <c r="H566" s="30"/>
      <c r="I566" s="30"/>
      <c r="J566" s="30"/>
      <c r="K566" s="30"/>
      <c r="L566" s="30"/>
    </row>
    <row r="567" spans="7:12" x14ac:dyDescent="0.25">
      <c r="G567" s="30"/>
      <c r="H567" s="30"/>
      <c r="I567" s="30"/>
      <c r="J567" s="30"/>
      <c r="K567" s="30"/>
      <c r="L567" s="30"/>
    </row>
    <row r="568" spans="7:12" x14ac:dyDescent="0.25">
      <c r="G568" s="30"/>
      <c r="H568" s="30"/>
      <c r="I568" s="30"/>
      <c r="J568" s="30"/>
      <c r="K568" s="30"/>
      <c r="L568" s="30"/>
    </row>
    <row r="569" spans="7:12" x14ac:dyDescent="0.25">
      <c r="G569" s="30"/>
      <c r="H569" s="30"/>
      <c r="I569" s="30"/>
      <c r="J569" s="30"/>
      <c r="K569" s="30"/>
      <c r="L569" s="30"/>
    </row>
    <row r="570" spans="7:12" x14ac:dyDescent="0.25">
      <c r="G570" s="30"/>
      <c r="H570" s="30"/>
      <c r="I570" s="30"/>
      <c r="J570" s="30"/>
      <c r="K570" s="30"/>
      <c r="L570" s="30"/>
    </row>
    <row r="571" spans="7:12" x14ac:dyDescent="0.25">
      <c r="G571" s="30"/>
      <c r="H571" s="30"/>
      <c r="I571" s="30"/>
      <c r="J571" s="30"/>
      <c r="K571" s="30"/>
      <c r="L571" s="30"/>
    </row>
    <row r="572" spans="7:12" x14ac:dyDescent="0.25">
      <c r="G572" s="30"/>
      <c r="H572" s="30"/>
      <c r="I572" s="30"/>
      <c r="J572" s="30"/>
      <c r="K572" s="30"/>
      <c r="L572" s="30"/>
    </row>
    <row r="573" spans="7:12" x14ac:dyDescent="0.25">
      <c r="G573" s="30"/>
      <c r="H573" s="30"/>
      <c r="I573" s="30"/>
      <c r="J573" s="30"/>
      <c r="K573" s="30"/>
      <c r="L573" s="30"/>
    </row>
    <row r="574" spans="7:12" x14ac:dyDescent="0.25">
      <c r="G574" s="30"/>
      <c r="H574" s="30"/>
      <c r="I574" s="30"/>
      <c r="J574" s="30"/>
      <c r="K574" s="30"/>
      <c r="L574" s="30"/>
    </row>
    <row r="575" spans="7:12" x14ac:dyDescent="0.25">
      <c r="G575" s="30"/>
      <c r="H575" s="30"/>
      <c r="I575" s="30"/>
      <c r="J575" s="30"/>
      <c r="K575" s="30"/>
      <c r="L575" s="30"/>
    </row>
    <row r="576" spans="7:12" x14ac:dyDescent="0.25">
      <c r="G576" s="30"/>
      <c r="H576" s="30"/>
      <c r="I576" s="30"/>
      <c r="J576" s="30"/>
      <c r="K576" s="30"/>
      <c r="L576" s="30"/>
    </row>
    <row r="577" spans="7:12" x14ac:dyDescent="0.25">
      <c r="G577" s="30"/>
      <c r="H577" s="30"/>
      <c r="I577" s="30"/>
      <c r="J577" s="30"/>
      <c r="K577" s="30"/>
      <c r="L577" s="30"/>
    </row>
    <row r="578" spans="7:12" x14ac:dyDescent="0.25">
      <c r="G578" s="30"/>
      <c r="H578" s="30"/>
      <c r="I578" s="30"/>
      <c r="J578" s="30"/>
      <c r="K578" s="30"/>
      <c r="L578" s="30"/>
    </row>
    <row r="579" spans="7:12" x14ac:dyDescent="0.25">
      <c r="G579" s="30"/>
      <c r="H579" s="30"/>
      <c r="I579" s="30"/>
      <c r="J579" s="30"/>
      <c r="K579" s="30"/>
      <c r="L579" s="30"/>
    </row>
    <row r="580" spans="7:12" x14ac:dyDescent="0.25">
      <c r="G580" s="30"/>
      <c r="H580" s="30"/>
      <c r="I580" s="30"/>
      <c r="J580" s="30"/>
      <c r="K580" s="30"/>
      <c r="L580" s="30"/>
    </row>
    <row r="581" spans="7:12" x14ac:dyDescent="0.25">
      <c r="G581" s="30"/>
      <c r="H581" s="30"/>
      <c r="I581" s="30"/>
      <c r="J581" s="30"/>
      <c r="K581" s="30"/>
      <c r="L581" s="30"/>
    </row>
    <row r="582" spans="7:12" x14ac:dyDescent="0.25">
      <c r="G582" s="30"/>
      <c r="H582" s="30"/>
      <c r="I582" s="30"/>
      <c r="J582" s="30"/>
      <c r="K582" s="30"/>
      <c r="L582" s="30"/>
    </row>
    <row r="583" spans="7:12" x14ac:dyDescent="0.25">
      <c r="G583" s="30"/>
      <c r="H583" s="30"/>
      <c r="I583" s="30"/>
      <c r="J583" s="30"/>
      <c r="K583" s="30"/>
      <c r="L583" s="30"/>
    </row>
    <row r="584" spans="7:12" x14ac:dyDescent="0.25">
      <c r="G584" s="30"/>
      <c r="H584" s="30"/>
      <c r="I584" s="30"/>
      <c r="J584" s="30"/>
      <c r="K584" s="30"/>
      <c r="L584" s="30"/>
    </row>
    <row r="585" spans="7:12" x14ac:dyDescent="0.25">
      <c r="G585" s="30"/>
      <c r="H585" s="30"/>
      <c r="I585" s="30"/>
      <c r="J585" s="30"/>
      <c r="K585" s="30"/>
      <c r="L585" s="30"/>
    </row>
    <row r="586" spans="7:12" x14ac:dyDescent="0.25">
      <c r="G586" s="30"/>
      <c r="H586" s="30"/>
      <c r="I586" s="30"/>
      <c r="J586" s="30"/>
      <c r="K586" s="30"/>
      <c r="L586" s="30"/>
    </row>
    <row r="587" spans="7:12" x14ac:dyDescent="0.25">
      <c r="G587" s="30"/>
      <c r="H587" s="30"/>
      <c r="I587" s="30"/>
      <c r="J587" s="30"/>
      <c r="K587" s="30"/>
      <c r="L587" s="30"/>
    </row>
    <row r="588" spans="7:12" x14ac:dyDescent="0.25">
      <c r="G588" s="30"/>
      <c r="H588" s="30"/>
      <c r="I588" s="30"/>
      <c r="J588" s="30"/>
      <c r="K588" s="30"/>
      <c r="L588" s="30"/>
    </row>
    <row r="589" spans="7:12" x14ac:dyDescent="0.25">
      <c r="G589" s="30"/>
      <c r="H589" s="30"/>
      <c r="I589" s="30"/>
      <c r="J589" s="30"/>
      <c r="K589" s="30"/>
      <c r="L589" s="30"/>
    </row>
    <row r="590" spans="7:12" x14ac:dyDescent="0.25">
      <c r="G590" s="30"/>
      <c r="H590" s="30"/>
      <c r="I590" s="30"/>
      <c r="J590" s="30"/>
      <c r="K590" s="30"/>
      <c r="L590" s="30"/>
    </row>
    <row r="591" spans="7:12" x14ac:dyDescent="0.25">
      <c r="G591" s="30"/>
      <c r="H591" s="30"/>
      <c r="I591" s="30"/>
      <c r="J591" s="30"/>
      <c r="K591" s="30"/>
      <c r="L591" s="30"/>
    </row>
    <row r="592" spans="7:12" x14ac:dyDescent="0.25">
      <c r="G592" s="30"/>
      <c r="H592" s="30"/>
      <c r="I592" s="30"/>
      <c r="J592" s="30"/>
      <c r="K592" s="30"/>
      <c r="L592" s="30"/>
    </row>
    <row r="593" spans="7:12" x14ac:dyDescent="0.25">
      <c r="G593" s="30"/>
      <c r="H593" s="30"/>
      <c r="I593" s="30"/>
      <c r="J593" s="30"/>
      <c r="K593" s="30"/>
      <c r="L593" s="30"/>
    </row>
    <row r="594" spans="7:12" x14ac:dyDescent="0.25">
      <c r="G594" s="30"/>
      <c r="H594" s="30"/>
      <c r="I594" s="30"/>
      <c r="J594" s="30"/>
      <c r="K594" s="30"/>
      <c r="L594" s="30"/>
    </row>
    <row r="595" spans="7:12" x14ac:dyDescent="0.25">
      <c r="G595" s="30"/>
      <c r="H595" s="30"/>
      <c r="I595" s="30"/>
      <c r="J595" s="30"/>
      <c r="K595" s="30"/>
      <c r="L595" s="30"/>
    </row>
    <row r="596" spans="7:12" x14ac:dyDescent="0.25">
      <c r="G596" s="30"/>
      <c r="H596" s="30"/>
      <c r="I596" s="30"/>
      <c r="J596" s="30"/>
      <c r="K596" s="30"/>
      <c r="L596" s="30"/>
    </row>
    <row r="597" spans="7:12" x14ac:dyDescent="0.25">
      <c r="G597" s="30"/>
      <c r="H597" s="30"/>
      <c r="I597" s="30"/>
      <c r="J597" s="30"/>
      <c r="K597" s="30"/>
      <c r="L597" s="30"/>
    </row>
    <row r="598" spans="7:12" x14ac:dyDescent="0.25">
      <c r="G598" s="30"/>
      <c r="H598" s="30"/>
      <c r="I598" s="30"/>
      <c r="J598" s="30"/>
      <c r="K598" s="30"/>
      <c r="L598" s="30"/>
    </row>
    <row r="599" spans="7:12" x14ac:dyDescent="0.25">
      <c r="G599" s="30"/>
      <c r="H599" s="30"/>
      <c r="I599" s="30"/>
      <c r="J599" s="30"/>
      <c r="K599" s="30"/>
      <c r="L599" s="30"/>
    </row>
    <row r="600" spans="7:12" x14ac:dyDescent="0.25">
      <c r="G600" s="30"/>
      <c r="H600" s="30"/>
      <c r="I600" s="30"/>
      <c r="J600" s="30"/>
      <c r="K600" s="30"/>
      <c r="L600" s="30"/>
    </row>
    <row r="601" spans="7:12" x14ac:dyDescent="0.25">
      <c r="G601" s="30"/>
      <c r="H601" s="30"/>
      <c r="I601" s="30"/>
      <c r="J601" s="30"/>
      <c r="K601" s="30"/>
      <c r="L601" s="30"/>
    </row>
    <row r="602" spans="7:12" x14ac:dyDescent="0.25">
      <c r="G602" s="30"/>
      <c r="H602" s="30"/>
      <c r="I602" s="30"/>
      <c r="J602" s="30"/>
      <c r="K602" s="30"/>
      <c r="L602" s="30"/>
    </row>
    <row r="603" spans="7:12" x14ac:dyDescent="0.25">
      <c r="G603" s="30"/>
      <c r="H603" s="30"/>
      <c r="I603" s="30"/>
      <c r="J603" s="30"/>
      <c r="K603" s="30"/>
      <c r="L603" s="30"/>
    </row>
    <row r="604" spans="7:12" x14ac:dyDescent="0.25">
      <c r="G604" s="30"/>
      <c r="H604" s="30"/>
      <c r="I604" s="30"/>
      <c r="J604" s="30"/>
      <c r="K604" s="30"/>
      <c r="L604" s="30"/>
    </row>
    <row r="605" spans="7:12" x14ac:dyDescent="0.25">
      <c r="G605" s="30"/>
      <c r="H605" s="30"/>
      <c r="I605" s="30"/>
      <c r="J605" s="30"/>
      <c r="K605" s="30"/>
      <c r="L605" s="30"/>
    </row>
    <row r="606" spans="7:12" x14ac:dyDescent="0.25">
      <c r="G606" s="30"/>
      <c r="H606" s="30"/>
      <c r="I606" s="30"/>
      <c r="J606" s="30"/>
      <c r="K606" s="30"/>
      <c r="L606" s="30"/>
    </row>
    <row r="607" spans="7:12" x14ac:dyDescent="0.25">
      <c r="G607" s="30"/>
      <c r="H607" s="30"/>
      <c r="I607" s="30"/>
      <c r="J607" s="30"/>
      <c r="K607" s="30"/>
      <c r="L607" s="30"/>
    </row>
    <row r="608" spans="7:12" x14ac:dyDescent="0.25">
      <c r="G608" s="30"/>
      <c r="H608" s="30"/>
      <c r="I608" s="30"/>
      <c r="J608" s="30"/>
      <c r="K608" s="30"/>
      <c r="L608" s="30"/>
    </row>
    <row r="609" spans="7:12" x14ac:dyDescent="0.25">
      <c r="G609" s="30"/>
      <c r="H609" s="30"/>
      <c r="I609" s="30"/>
      <c r="J609" s="30"/>
      <c r="K609" s="30"/>
      <c r="L609" s="30"/>
    </row>
    <row r="610" spans="7:12" x14ac:dyDescent="0.25">
      <c r="G610" s="30"/>
      <c r="H610" s="30"/>
      <c r="I610" s="30"/>
      <c r="J610" s="30"/>
      <c r="K610" s="30"/>
      <c r="L610" s="30"/>
    </row>
    <row r="611" spans="7:12" x14ac:dyDescent="0.25">
      <c r="G611" s="30"/>
      <c r="H611" s="30"/>
      <c r="I611" s="30"/>
      <c r="J611" s="30"/>
      <c r="K611" s="30"/>
      <c r="L611" s="30"/>
    </row>
    <row r="612" spans="7:12" x14ac:dyDescent="0.25">
      <c r="G612" s="30"/>
      <c r="H612" s="30"/>
      <c r="I612" s="30"/>
      <c r="J612" s="30"/>
      <c r="K612" s="30"/>
      <c r="L612" s="30"/>
    </row>
    <row r="613" spans="7:12" x14ac:dyDescent="0.25">
      <c r="G613" s="30"/>
      <c r="H613" s="30"/>
      <c r="I613" s="30"/>
      <c r="J613" s="30"/>
      <c r="K613" s="30"/>
      <c r="L613" s="30"/>
    </row>
    <row r="614" spans="7:12" x14ac:dyDescent="0.25">
      <c r="G614" s="30"/>
      <c r="H614" s="30"/>
      <c r="I614" s="30"/>
      <c r="J614" s="30"/>
      <c r="K614" s="30"/>
      <c r="L614" s="30"/>
    </row>
    <row r="615" spans="7:12" x14ac:dyDescent="0.25">
      <c r="G615" s="30"/>
      <c r="H615" s="30"/>
      <c r="I615" s="30"/>
      <c r="J615" s="30"/>
      <c r="K615" s="30"/>
      <c r="L615" s="30"/>
    </row>
    <row r="616" spans="7:12" x14ac:dyDescent="0.25">
      <c r="G616" s="30"/>
      <c r="H616" s="30"/>
      <c r="I616" s="30"/>
      <c r="J616" s="30"/>
      <c r="K616" s="30"/>
      <c r="L616" s="30"/>
    </row>
    <row r="617" spans="7:12" x14ac:dyDescent="0.25">
      <c r="G617" s="30"/>
      <c r="H617" s="30"/>
      <c r="I617" s="30"/>
      <c r="J617" s="30"/>
      <c r="K617" s="30"/>
      <c r="L617" s="30"/>
    </row>
    <row r="618" spans="7:12" x14ac:dyDescent="0.25">
      <c r="G618" s="30"/>
      <c r="H618" s="30"/>
      <c r="I618" s="30"/>
      <c r="J618" s="30"/>
      <c r="K618" s="30"/>
      <c r="L618" s="30"/>
    </row>
    <row r="619" spans="7:12" x14ac:dyDescent="0.25">
      <c r="G619" s="30"/>
      <c r="H619" s="30"/>
      <c r="I619" s="30"/>
      <c r="J619" s="30"/>
      <c r="K619" s="30"/>
      <c r="L619" s="30"/>
    </row>
    <row r="620" spans="7:12" x14ac:dyDescent="0.25">
      <c r="G620" s="30"/>
      <c r="H620" s="30"/>
      <c r="I620" s="30"/>
      <c r="J620" s="30"/>
      <c r="K620" s="30"/>
      <c r="L620" s="30"/>
    </row>
    <row r="621" spans="7:12" x14ac:dyDescent="0.25">
      <c r="G621" s="30"/>
      <c r="H621" s="30"/>
      <c r="I621" s="30"/>
      <c r="J621" s="30"/>
      <c r="K621" s="30"/>
      <c r="L621" s="30"/>
    </row>
    <row r="622" spans="7:12" x14ac:dyDescent="0.25">
      <c r="G622" s="30"/>
      <c r="H622" s="30"/>
      <c r="I622" s="30"/>
      <c r="J622" s="30"/>
      <c r="K622" s="30"/>
      <c r="L622" s="30"/>
    </row>
    <row r="623" spans="7:12" x14ac:dyDescent="0.25">
      <c r="G623" s="30"/>
      <c r="H623" s="30"/>
      <c r="I623" s="30"/>
      <c r="J623" s="30"/>
      <c r="K623" s="30"/>
      <c r="L623" s="30"/>
    </row>
    <row r="624" spans="7:12" x14ac:dyDescent="0.25">
      <c r="G624" s="30"/>
      <c r="H624" s="30"/>
      <c r="I624" s="30"/>
      <c r="J624" s="30"/>
      <c r="K624" s="30"/>
      <c r="L624" s="30"/>
    </row>
    <row r="625" spans="7:12" x14ac:dyDescent="0.25">
      <c r="G625" s="30"/>
      <c r="H625" s="30"/>
      <c r="I625" s="30"/>
      <c r="J625" s="30"/>
      <c r="K625" s="30"/>
      <c r="L625" s="30"/>
    </row>
    <row r="626" spans="7:12" x14ac:dyDescent="0.25">
      <c r="G626" s="30"/>
      <c r="H626" s="30"/>
      <c r="I626" s="30"/>
      <c r="J626" s="30"/>
      <c r="K626" s="30"/>
      <c r="L626" s="30"/>
    </row>
    <row r="627" spans="7:12" x14ac:dyDescent="0.25">
      <c r="G627" s="30"/>
      <c r="H627" s="30"/>
      <c r="I627" s="30"/>
      <c r="J627" s="30"/>
      <c r="K627" s="30"/>
      <c r="L627" s="30"/>
    </row>
    <row r="628" spans="7:12" x14ac:dyDescent="0.25">
      <c r="G628" s="30"/>
      <c r="H628" s="30"/>
      <c r="I628" s="30"/>
      <c r="J628" s="30"/>
      <c r="K628" s="30"/>
      <c r="L628" s="30"/>
    </row>
    <row r="629" spans="7:12" x14ac:dyDescent="0.25">
      <c r="G629" s="30"/>
      <c r="H629" s="30"/>
      <c r="I629" s="30"/>
      <c r="J629" s="30"/>
      <c r="K629" s="30"/>
      <c r="L629" s="30"/>
    </row>
    <row r="630" spans="7:12" x14ac:dyDescent="0.25">
      <c r="G630" s="30"/>
      <c r="H630" s="30"/>
      <c r="I630" s="30"/>
      <c r="J630" s="30"/>
      <c r="K630" s="30"/>
      <c r="L630" s="30"/>
    </row>
    <row r="631" spans="7:12" x14ac:dyDescent="0.25">
      <c r="G631" s="30"/>
      <c r="H631" s="30"/>
      <c r="I631" s="30"/>
      <c r="J631" s="30"/>
      <c r="K631" s="30"/>
      <c r="L631" s="30"/>
    </row>
    <row r="632" spans="7:12" x14ac:dyDescent="0.25">
      <c r="G632" s="30"/>
      <c r="H632" s="30"/>
      <c r="I632" s="30"/>
      <c r="J632" s="30"/>
      <c r="K632" s="30"/>
      <c r="L632" s="30"/>
    </row>
    <row r="633" spans="7:12" x14ac:dyDescent="0.25">
      <c r="G633" s="30"/>
      <c r="H633" s="30"/>
      <c r="I633" s="30"/>
      <c r="J633" s="30"/>
      <c r="K633" s="30"/>
      <c r="L633" s="30"/>
    </row>
    <row r="634" spans="7:12" x14ac:dyDescent="0.25">
      <c r="G634" s="30"/>
      <c r="H634" s="30"/>
      <c r="I634" s="30"/>
      <c r="J634" s="30"/>
      <c r="K634" s="30"/>
      <c r="L634" s="30"/>
    </row>
    <row r="635" spans="7:12" x14ac:dyDescent="0.25">
      <c r="G635" s="30"/>
      <c r="H635" s="30"/>
      <c r="I635" s="30"/>
      <c r="J635" s="30"/>
      <c r="K635" s="30"/>
      <c r="L635" s="30"/>
    </row>
    <row r="636" spans="7:12" x14ac:dyDescent="0.25">
      <c r="G636" s="30"/>
      <c r="H636" s="30"/>
      <c r="I636" s="30"/>
      <c r="J636" s="30"/>
      <c r="K636" s="30"/>
      <c r="L636" s="30"/>
    </row>
    <row r="637" spans="7:12" x14ac:dyDescent="0.25">
      <c r="G637" s="30"/>
      <c r="H637" s="30"/>
      <c r="I637" s="30"/>
      <c r="J637" s="30"/>
      <c r="K637" s="30"/>
      <c r="L637" s="30"/>
    </row>
    <row r="638" spans="7:12" x14ac:dyDescent="0.25">
      <c r="G638" s="30"/>
      <c r="H638" s="30"/>
      <c r="I638" s="30"/>
      <c r="J638" s="30"/>
      <c r="K638" s="30"/>
      <c r="L638" s="30"/>
    </row>
    <row r="639" spans="7:12" x14ac:dyDescent="0.25">
      <c r="G639" s="30"/>
      <c r="H639" s="30"/>
      <c r="I639" s="30"/>
      <c r="J639" s="30"/>
      <c r="K639" s="30"/>
      <c r="L639" s="30"/>
    </row>
    <row r="640" spans="7:12" x14ac:dyDescent="0.25">
      <c r="G640" s="30"/>
      <c r="H640" s="30"/>
      <c r="I640" s="30"/>
      <c r="J640" s="30"/>
      <c r="K640" s="30"/>
      <c r="L640" s="30"/>
    </row>
    <row r="641" spans="7:12" x14ac:dyDescent="0.25">
      <c r="G641" s="30"/>
      <c r="H641" s="30"/>
      <c r="I641" s="30"/>
      <c r="J641" s="30"/>
      <c r="K641" s="30"/>
      <c r="L641" s="30"/>
    </row>
    <row r="642" spans="7:12" x14ac:dyDescent="0.25">
      <c r="G642" s="30"/>
      <c r="H642" s="30"/>
      <c r="I642" s="30"/>
      <c r="J642" s="30"/>
      <c r="K642" s="30"/>
      <c r="L642" s="30"/>
    </row>
    <row r="643" spans="7:12" x14ac:dyDescent="0.25">
      <c r="G643" s="30"/>
      <c r="H643" s="30"/>
      <c r="I643" s="30"/>
      <c r="J643" s="30"/>
      <c r="K643" s="30"/>
      <c r="L643" s="30"/>
    </row>
    <row r="644" spans="7:12" x14ac:dyDescent="0.25">
      <c r="G644" s="30"/>
      <c r="H644" s="30"/>
      <c r="I644" s="30"/>
      <c r="J644" s="30"/>
      <c r="K644" s="30"/>
      <c r="L644" s="30"/>
    </row>
    <row r="645" spans="7:12" x14ac:dyDescent="0.25">
      <c r="G645" s="30"/>
      <c r="H645" s="30"/>
      <c r="I645" s="30"/>
      <c r="J645" s="30"/>
      <c r="K645" s="30"/>
      <c r="L645" s="30"/>
    </row>
    <row r="646" spans="7:12" x14ac:dyDescent="0.25">
      <c r="G646" s="30"/>
      <c r="H646" s="30"/>
      <c r="I646" s="30"/>
      <c r="J646" s="30"/>
      <c r="K646" s="30"/>
      <c r="L646" s="30"/>
    </row>
    <row r="647" spans="7:12" x14ac:dyDescent="0.25">
      <c r="G647" s="30"/>
      <c r="H647" s="30"/>
      <c r="I647" s="30"/>
      <c r="J647" s="30"/>
      <c r="K647" s="30"/>
      <c r="L647" s="30"/>
    </row>
    <row r="648" spans="7:12" x14ac:dyDescent="0.25">
      <c r="G648" s="30"/>
      <c r="H648" s="30"/>
      <c r="I648" s="30"/>
      <c r="J648" s="30"/>
      <c r="K648" s="30"/>
      <c r="L648" s="30"/>
    </row>
    <row r="649" spans="7:12" x14ac:dyDescent="0.25">
      <c r="G649" s="30"/>
      <c r="H649" s="30"/>
      <c r="I649" s="30"/>
      <c r="J649" s="30"/>
      <c r="K649" s="30"/>
      <c r="L649" s="30"/>
    </row>
    <row r="650" spans="7:12" x14ac:dyDescent="0.25">
      <c r="G650" s="30"/>
      <c r="H650" s="30"/>
      <c r="I650" s="30"/>
      <c r="J650" s="30"/>
      <c r="K650" s="30"/>
      <c r="L650" s="30"/>
    </row>
    <row r="651" spans="7:12" x14ac:dyDescent="0.25">
      <c r="G651" s="30"/>
      <c r="H651" s="30"/>
      <c r="I651" s="30"/>
      <c r="J651" s="30"/>
      <c r="K651" s="30"/>
      <c r="L651" s="30"/>
    </row>
    <row r="652" spans="7:12" x14ac:dyDescent="0.25">
      <c r="G652" s="30"/>
      <c r="H652" s="30"/>
      <c r="I652" s="30"/>
      <c r="J652" s="30"/>
      <c r="K652" s="30"/>
      <c r="L652" s="30"/>
    </row>
    <row r="653" spans="7:12" x14ac:dyDescent="0.25">
      <c r="G653" s="30"/>
      <c r="H653" s="30"/>
      <c r="I653" s="30"/>
      <c r="J653" s="30"/>
      <c r="K653" s="30"/>
      <c r="L653" s="30"/>
    </row>
    <row r="654" spans="7:12" x14ac:dyDescent="0.25">
      <c r="G654" s="30"/>
      <c r="H654" s="30"/>
      <c r="I654" s="30"/>
      <c r="J654" s="30"/>
      <c r="K654" s="30"/>
      <c r="L654" s="30"/>
    </row>
    <row r="655" spans="7:12" x14ac:dyDescent="0.25">
      <c r="G655" s="30"/>
      <c r="H655" s="30"/>
      <c r="I655" s="30"/>
      <c r="J655" s="30"/>
      <c r="K655" s="30"/>
      <c r="L655" s="30"/>
    </row>
    <row r="656" spans="7:12" x14ac:dyDescent="0.25">
      <c r="G656" s="30"/>
      <c r="H656" s="30"/>
      <c r="I656" s="30"/>
      <c r="J656" s="30"/>
      <c r="K656" s="30"/>
      <c r="L656" s="30"/>
    </row>
    <row r="657" spans="7:12" x14ac:dyDescent="0.25">
      <c r="G657" s="30"/>
      <c r="H657" s="30"/>
      <c r="I657" s="30"/>
      <c r="J657" s="30"/>
      <c r="K657" s="30"/>
      <c r="L657" s="30"/>
    </row>
    <row r="658" spans="7:12" x14ac:dyDescent="0.25">
      <c r="G658" s="30"/>
      <c r="H658" s="30"/>
      <c r="I658" s="30"/>
      <c r="J658" s="30"/>
      <c r="K658" s="30"/>
      <c r="L658" s="30"/>
    </row>
    <row r="659" spans="7:12" x14ac:dyDescent="0.25">
      <c r="G659" s="30"/>
      <c r="H659" s="30"/>
      <c r="I659" s="30"/>
      <c r="J659" s="30"/>
      <c r="K659" s="30"/>
      <c r="L659" s="30"/>
    </row>
    <row r="660" spans="7:12" x14ac:dyDescent="0.25">
      <c r="G660" s="30"/>
      <c r="H660" s="30"/>
      <c r="I660" s="30"/>
      <c r="J660" s="30"/>
      <c r="K660" s="30"/>
      <c r="L660" s="30"/>
    </row>
    <row r="661" spans="7:12" x14ac:dyDescent="0.25">
      <c r="G661" s="30"/>
      <c r="H661" s="30"/>
      <c r="I661" s="30"/>
      <c r="J661" s="30"/>
      <c r="K661" s="30"/>
      <c r="L661" s="30"/>
    </row>
    <row r="662" spans="7:12" x14ac:dyDescent="0.25">
      <c r="G662" s="30"/>
      <c r="H662" s="30"/>
      <c r="I662" s="30"/>
      <c r="J662" s="30"/>
      <c r="K662" s="30"/>
      <c r="L662" s="30"/>
    </row>
    <row r="663" spans="7:12" x14ac:dyDescent="0.25">
      <c r="G663" s="30"/>
      <c r="H663" s="30"/>
      <c r="I663" s="30"/>
      <c r="J663" s="30"/>
      <c r="K663" s="30"/>
      <c r="L663" s="30"/>
    </row>
    <row r="664" spans="7:12" x14ac:dyDescent="0.25">
      <c r="G664" s="30"/>
      <c r="H664" s="30"/>
      <c r="I664" s="30"/>
      <c r="J664" s="30"/>
      <c r="K664" s="30"/>
      <c r="L664" s="30"/>
    </row>
    <row r="665" spans="7:12" x14ac:dyDescent="0.25">
      <c r="G665" s="30"/>
      <c r="H665" s="30"/>
      <c r="I665" s="30"/>
      <c r="J665" s="30"/>
      <c r="K665" s="30"/>
      <c r="L665" s="30"/>
    </row>
    <row r="666" spans="7:12" x14ac:dyDescent="0.25">
      <c r="G666" s="30"/>
      <c r="H666" s="30"/>
      <c r="I666" s="30"/>
      <c r="J666" s="30"/>
      <c r="K666" s="30"/>
      <c r="L666" s="30"/>
    </row>
    <row r="667" spans="7:12" x14ac:dyDescent="0.25">
      <c r="G667" s="30"/>
      <c r="H667" s="30"/>
      <c r="I667" s="30"/>
      <c r="J667" s="30"/>
      <c r="K667" s="30"/>
      <c r="L667" s="30"/>
    </row>
    <row r="668" spans="7:12" x14ac:dyDescent="0.25">
      <c r="G668" s="30"/>
      <c r="H668" s="30"/>
      <c r="I668" s="30"/>
      <c r="J668" s="30"/>
      <c r="K668" s="30"/>
      <c r="L668" s="30"/>
    </row>
    <row r="669" spans="7:12" x14ac:dyDescent="0.25">
      <c r="G669" s="30"/>
      <c r="H669" s="30"/>
      <c r="I669" s="30"/>
      <c r="J669" s="30"/>
      <c r="K669" s="30"/>
      <c r="L669" s="30"/>
    </row>
    <row r="670" spans="7:12" x14ac:dyDescent="0.25">
      <c r="G670" s="30"/>
      <c r="H670" s="30"/>
      <c r="I670" s="30"/>
      <c r="J670" s="30"/>
      <c r="K670" s="30"/>
      <c r="L670" s="30"/>
    </row>
    <row r="671" spans="7:12" x14ac:dyDescent="0.25">
      <c r="G671" s="30"/>
      <c r="H671" s="30"/>
      <c r="I671" s="30"/>
      <c r="J671" s="30"/>
      <c r="K671" s="30"/>
      <c r="L671" s="30"/>
    </row>
    <row r="672" spans="7:12" x14ac:dyDescent="0.25">
      <c r="G672" s="30"/>
      <c r="H672" s="30"/>
      <c r="I672" s="30"/>
      <c r="J672" s="30"/>
      <c r="K672" s="30"/>
      <c r="L672" s="30"/>
    </row>
    <row r="673" spans="7:12" x14ac:dyDescent="0.25">
      <c r="G673" s="30"/>
      <c r="H673" s="30"/>
      <c r="I673" s="30"/>
      <c r="J673" s="30"/>
      <c r="K673" s="30"/>
      <c r="L673" s="30"/>
    </row>
    <row r="674" spans="7:12" x14ac:dyDescent="0.25">
      <c r="G674" s="30"/>
      <c r="H674" s="30"/>
      <c r="I674" s="30"/>
      <c r="J674" s="30"/>
      <c r="K674" s="30"/>
      <c r="L674" s="30"/>
    </row>
    <row r="675" spans="7:12" x14ac:dyDescent="0.25">
      <c r="G675" s="30"/>
      <c r="H675" s="30"/>
      <c r="I675" s="30"/>
      <c r="J675" s="30"/>
      <c r="K675" s="30"/>
      <c r="L675" s="30"/>
    </row>
    <row r="676" spans="7:12" x14ac:dyDescent="0.25">
      <c r="G676" s="30"/>
      <c r="H676" s="30"/>
      <c r="I676" s="30"/>
      <c r="J676" s="30"/>
      <c r="K676" s="30"/>
      <c r="L676" s="30"/>
    </row>
    <row r="677" spans="7:12" x14ac:dyDescent="0.25">
      <c r="G677" s="30"/>
      <c r="H677" s="30"/>
      <c r="I677" s="30"/>
      <c r="J677" s="30"/>
      <c r="K677" s="30"/>
      <c r="L677" s="30"/>
    </row>
    <row r="678" spans="7:12" x14ac:dyDescent="0.25">
      <c r="G678" s="30"/>
      <c r="H678" s="30"/>
      <c r="I678" s="30"/>
      <c r="J678" s="30"/>
      <c r="K678" s="30"/>
      <c r="L678" s="30"/>
    </row>
    <row r="679" spans="7:12" x14ac:dyDescent="0.25">
      <c r="G679" s="30"/>
      <c r="H679" s="30"/>
      <c r="I679" s="30"/>
      <c r="J679" s="30"/>
      <c r="K679" s="30"/>
      <c r="L679" s="30"/>
    </row>
    <row r="680" spans="7:12" x14ac:dyDescent="0.25">
      <c r="G680" s="30"/>
      <c r="H680" s="30"/>
      <c r="I680" s="30"/>
      <c r="J680" s="30"/>
      <c r="K680" s="30"/>
      <c r="L680" s="30"/>
    </row>
    <row r="681" spans="7:12" x14ac:dyDescent="0.25">
      <c r="G681" s="30"/>
      <c r="H681" s="30"/>
      <c r="I681" s="30"/>
      <c r="J681" s="30"/>
      <c r="K681" s="30"/>
      <c r="L681" s="30"/>
    </row>
    <row r="682" spans="7:12" x14ac:dyDescent="0.25">
      <c r="G682" s="30"/>
      <c r="H682" s="30"/>
      <c r="I682" s="30"/>
      <c r="J682" s="30"/>
      <c r="K682" s="30"/>
      <c r="L682" s="30"/>
    </row>
    <row r="683" spans="7:12" x14ac:dyDescent="0.25">
      <c r="G683" s="30"/>
      <c r="H683" s="30"/>
      <c r="I683" s="30"/>
      <c r="J683" s="30"/>
      <c r="K683" s="30"/>
      <c r="L683" s="30"/>
    </row>
    <row r="684" spans="7:12" x14ac:dyDescent="0.25">
      <c r="G684" s="30"/>
      <c r="H684" s="30"/>
      <c r="I684" s="30"/>
      <c r="J684" s="30"/>
      <c r="K684" s="30"/>
      <c r="L684" s="30"/>
    </row>
    <row r="685" spans="7:12" x14ac:dyDescent="0.25">
      <c r="G685" s="30"/>
      <c r="H685" s="30"/>
      <c r="I685" s="30"/>
      <c r="J685" s="30"/>
      <c r="K685" s="30"/>
      <c r="L685" s="30"/>
    </row>
    <row r="686" spans="7:12" x14ac:dyDescent="0.25">
      <c r="G686" s="30"/>
      <c r="H686" s="30"/>
      <c r="I686" s="30"/>
      <c r="J686" s="30"/>
      <c r="K686" s="30"/>
      <c r="L686" s="30"/>
    </row>
    <row r="687" spans="7:12" x14ac:dyDescent="0.25">
      <c r="G687" s="30"/>
      <c r="H687" s="30"/>
      <c r="I687" s="30"/>
      <c r="J687" s="30"/>
      <c r="K687" s="30"/>
      <c r="L687" s="30"/>
    </row>
    <row r="688" spans="7:12" x14ac:dyDescent="0.25">
      <c r="G688" s="30"/>
      <c r="H688" s="30"/>
      <c r="I688" s="30"/>
      <c r="J688" s="30"/>
      <c r="K688" s="30"/>
      <c r="L688" s="30"/>
    </row>
    <row r="689" spans="7:12" x14ac:dyDescent="0.25">
      <c r="G689" s="30"/>
      <c r="H689" s="30"/>
      <c r="I689" s="30"/>
      <c r="J689" s="30"/>
      <c r="K689" s="30"/>
      <c r="L689" s="30"/>
    </row>
    <row r="690" spans="7:12" x14ac:dyDescent="0.25">
      <c r="G690" s="30"/>
      <c r="H690" s="30"/>
      <c r="I690" s="30"/>
      <c r="J690" s="30"/>
      <c r="K690" s="30"/>
      <c r="L690" s="30"/>
    </row>
    <row r="691" spans="7:12" x14ac:dyDescent="0.25">
      <c r="G691" s="30"/>
      <c r="H691" s="30"/>
      <c r="I691" s="30"/>
      <c r="J691" s="30"/>
      <c r="K691" s="30"/>
      <c r="L691" s="30"/>
    </row>
    <row r="692" spans="7:12" x14ac:dyDescent="0.25">
      <c r="G692" s="30"/>
      <c r="H692" s="30"/>
      <c r="I692" s="30"/>
      <c r="J692" s="30"/>
      <c r="K692" s="30"/>
      <c r="L692" s="30"/>
    </row>
    <row r="693" spans="7:12" x14ac:dyDescent="0.25">
      <c r="G693" s="30"/>
      <c r="H693" s="30"/>
      <c r="I693" s="30"/>
      <c r="J693" s="30"/>
      <c r="K693" s="30"/>
      <c r="L693" s="30"/>
    </row>
    <row r="694" spans="7:12" x14ac:dyDescent="0.25">
      <c r="G694" s="30"/>
      <c r="H694" s="30"/>
      <c r="I694" s="30"/>
      <c r="J694" s="30"/>
      <c r="K694" s="30"/>
      <c r="L694" s="30"/>
    </row>
    <row r="695" spans="7:12" x14ac:dyDescent="0.25">
      <c r="G695" s="30"/>
      <c r="H695" s="30"/>
      <c r="I695" s="30"/>
      <c r="J695" s="30"/>
      <c r="K695" s="30"/>
      <c r="L695" s="30"/>
    </row>
    <row r="696" spans="7:12" x14ac:dyDescent="0.25">
      <c r="G696" s="30"/>
      <c r="H696" s="30"/>
      <c r="I696" s="30"/>
      <c r="J696" s="30"/>
      <c r="K696" s="30"/>
      <c r="L696" s="30"/>
    </row>
    <row r="697" spans="7:12" x14ac:dyDescent="0.25">
      <c r="G697" s="30"/>
      <c r="H697" s="30"/>
      <c r="I697" s="30"/>
      <c r="J697" s="30"/>
      <c r="K697" s="30"/>
      <c r="L697" s="30"/>
    </row>
    <row r="698" spans="7:12" x14ac:dyDescent="0.25">
      <c r="G698" s="30"/>
      <c r="H698" s="30"/>
      <c r="I698" s="30"/>
      <c r="J698" s="30"/>
      <c r="K698" s="30"/>
      <c r="L698" s="30"/>
    </row>
    <row r="699" spans="7:12" x14ac:dyDescent="0.25">
      <c r="G699" s="30"/>
      <c r="H699" s="30"/>
      <c r="I699" s="30"/>
      <c r="J699" s="30"/>
      <c r="K699" s="30"/>
      <c r="L699" s="30"/>
    </row>
    <row r="700" spans="7:12" x14ac:dyDescent="0.25">
      <c r="G700" s="30"/>
      <c r="H700" s="30"/>
      <c r="I700" s="30"/>
      <c r="J700" s="30"/>
      <c r="K700" s="30"/>
      <c r="L700" s="30"/>
    </row>
    <row r="701" spans="7:12" x14ac:dyDescent="0.25">
      <c r="G701" s="30"/>
      <c r="H701" s="30"/>
      <c r="I701" s="30"/>
      <c r="J701" s="30"/>
      <c r="K701" s="30"/>
      <c r="L701" s="30"/>
    </row>
    <row r="702" spans="7:12" x14ac:dyDescent="0.25">
      <c r="G702" s="30"/>
      <c r="H702" s="30"/>
      <c r="I702" s="30"/>
      <c r="J702" s="30"/>
      <c r="K702" s="30"/>
      <c r="L702" s="30"/>
    </row>
    <row r="703" spans="7:12" x14ac:dyDescent="0.25">
      <c r="G703" s="30"/>
      <c r="H703" s="30"/>
      <c r="I703" s="30"/>
      <c r="J703" s="30"/>
      <c r="K703" s="30"/>
      <c r="L703" s="30"/>
    </row>
    <row r="704" spans="7:12" x14ac:dyDescent="0.25">
      <c r="G704" s="30"/>
      <c r="H704" s="30"/>
      <c r="I704" s="30"/>
      <c r="J704" s="30"/>
      <c r="K704" s="30"/>
      <c r="L704" s="30"/>
    </row>
    <row r="705" spans="7:12" x14ac:dyDescent="0.25">
      <c r="G705" s="30"/>
      <c r="H705" s="30"/>
      <c r="I705" s="30"/>
      <c r="J705" s="30"/>
      <c r="K705" s="30"/>
      <c r="L705" s="30"/>
    </row>
    <row r="706" spans="7:12" x14ac:dyDescent="0.25">
      <c r="G706" s="30"/>
      <c r="H706" s="30"/>
      <c r="I706" s="30"/>
      <c r="J706" s="30"/>
      <c r="K706" s="30"/>
      <c r="L706" s="30"/>
    </row>
    <row r="707" spans="7:12" x14ac:dyDescent="0.25">
      <c r="G707" s="30"/>
      <c r="H707" s="30"/>
      <c r="I707" s="30"/>
      <c r="J707" s="30"/>
      <c r="K707" s="30"/>
      <c r="L707" s="30"/>
    </row>
    <row r="708" spans="7:12" x14ac:dyDescent="0.25">
      <c r="G708" s="30"/>
      <c r="H708" s="30"/>
      <c r="I708" s="30"/>
      <c r="J708" s="30"/>
      <c r="K708" s="30"/>
      <c r="L708" s="30"/>
    </row>
    <row r="709" spans="7:12" x14ac:dyDescent="0.25">
      <c r="G709" s="30"/>
      <c r="H709" s="30"/>
      <c r="I709" s="30"/>
      <c r="J709" s="30"/>
      <c r="K709" s="30"/>
      <c r="L709" s="30"/>
    </row>
    <row r="710" spans="7:12" x14ac:dyDescent="0.25">
      <c r="G710" s="30"/>
      <c r="H710" s="30"/>
      <c r="I710" s="30"/>
      <c r="J710" s="30"/>
      <c r="K710" s="30"/>
      <c r="L710" s="30"/>
    </row>
    <row r="711" spans="7:12" x14ac:dyDescent="0.25">
      <c r="G711" s="30"/>
      <c r="H711" s="30"/>
      <c r="I711" s="30"/>
      <c r="J711" s="30"/>
      <c r="K711" s="30"/>
      <c r="L711" s="30"/>
    </row>
    <row r="712" spans="7:12" x14ac:dyDescent="0.25">
      <c r="G712" s="30"/>
      <c r="H712" s="30"/>
      <c r="I712" s="30"/>
      <c r="J712" s="30"/>
      <c r="K712" s="30"/>
      <c r="L712" s="30"/>
    </row>
    <row r="713" spans="7:12" x14ac:dyDescent="0.25">
      <c r="G713" s="30"/>
      <c r="H713" s="30"/>
      <c r="I713" s="30"/>
      <c r="J713" s="30"/>
      <c r="K713" s="30"/>
      <c r="L713" s="30"/>
    </row>
    <row r="714" spans="7:12" x14ac:dyDescent="0.25">
      <c r="G714" s="30"/>
      <c r="H714" s="30"/>
      <c r="I714" s="30"/>
      <c r="J714" s="30"/>
      <c r="K714" s="30"/>
      <c r="L714" s="30"/>
    </row>
    <row r="715" spans="7:12" x14ac:dyDescent="0.25">
      <c r="G715" s="30"/>
      <c r="H715" s="30"/>
      <c r="I715" s="30"/>
      <c r="J715" s="30"/>
      <c r="K715" s="30"/>
      <c r="L715" s="30"/>
    </row>
    <row r="716" spans="7:12" x14ac:dyDescent="0.25">
      <c r="G716" s="30"/>
      <c r="H716" s="30"/>
      <c r="I716" s="30"/>
      <c r="J716" s="30"/>
      <c r="K716" s="30"/>
      <c r="L716" s="30"/>
    </row>
    <row r="717" spans="7:12" x14ac:dyDescent="0.25">
      <c r="G717" s="30"/>
      <c r="H717" s="30"/>
      <c r="I717" s="30"/>
      <c r="J717" s="30"/>
      <c r="K717" s="30"/>
      <c r="L717" s="30"/>
    </row>
    <row r="718" spans="7:12" x14ac:dyDescent="0.25">
      <c r="G718" s="30"/>
      <c r="H718" s="30"/>
      <c r="I718" s="30"/>
      <c r="J718" s="30"/>
      <c r="K718" s="30"/>
      <c r="L718" s="30"/>
    </row>
    <row r="719" spans="7:12" x14ac:dyDescent="0.25">
      <c r="G719" s="30"/>
      <c r="H719" s="30"/>
      <c r="I719" s="30"/>
      <c r="J719" s="30"/>
      <c r="K719" s="30"/>
      <c r="L719" s="30"/>
    </row>
    <row r="720" spans="7:12" x14ac:dyDescent="0.25">
      <c r="G720" s="30"/>
      <c r="H720" s="30"/>
      <c r="I720" s="30"/>
      <c r="J720" s="30"/>
      <c r="K720" s="30"/>
      <c r="L720" s="30"/>
    </row>
    <row r="721" spans="7:12" x14ac:dyDescent="0.25">
      <c r="G721" s="30"/>
      <c r="H721" s="30"/>
      <c r="I721" s="30"/>
      <c r="J721" s="30"/>
      <c r="K721" s="30"/>
      <c r="L721" s="30"/>
    </row>
    <row r="722" spans="7:12" x14ac:dyDescent="0.25">
      <c r="G722" s="30"/>
      <c r="H722" s="30"/>
      <c r="I722" s="30"/>
      <c r="J722" s="30"/>
      <c r="K722" s="30"/>
      <c r="L722" s="30"/>
    </row>
    <row r="723" spans="7:12" x14ac:dyDescent="0.25">
      <c r="G723" s="30"/>
      <c r="H723" s="30"/>
      <c r="I723" s="30"/>
      <c r="J723" s="30"/>
      <c r="K723" s="30"/>
      <c r="L723" s="30"/>
    </row>
    <row r="724" spans="7:12" x14ac:dyDescent="0.25">
      <c r="G724" s="30"/>
      <c r="H724" s="30"/>
      <c r="I724" s="30"/>
      <c r="J724" s="30"/>
      <c r="K724" s="30"/>
      <c r="L724" s="30"/>
    </row>
    <row r="725" spans="7:12" x14ac:dyDescent="0.25">
      <c r="G725" s="30"/>
      <c r="H725" s="30"/>
      <c r="I725" s="30"/>
      <c r="J725" s="30"/>
      <c r="K725" s="30"/>
      <c r="L725" s="30"/>
    </row>
    <row r="726" spans="7:12" x14ac:dyDescent="0.25">
      <c r="G726" s="30"/>
      <c r="H726" s="30"/>
      <c r="I726" s="30"/>
      <c r="J726" s="30"/>
      <c r="K726" s="30"/>
      <c r="L726" s="30"/>
    </row>
    <row r="727" spans="7:12" x14ac:dyDescent="0.25">
      <c r="G727" s="30"/>
      <c r="H727" s="30"/>
      <c r="I727" s="30"/>
      <c r="J727" s="30"/>
      <c r="K727" s="30"/>
      <c r="L727" s="30"/>
    </row>
    <row r="728" spans="7:12" x14ac:dyDescent="0.25">
      <c r="G728" s="30"/>
      <c r="H728" s="30"/>
      <c r="I728" s="30"/>
      <c r="J728" s="30"/>
      <c r="K728" s="30"/>
      <c r="L728" s="30"/>
    </row>
    <row r="729" spans="7:12" x14ac:dyDescent="0.25">
      <c r="G729" s="30"/>
      <c r="H729" s="30"/>
      <c r="I729" s="30"/>
      <c r="J729" s="30"/>
      <c r="K729" s="30"/>
      <c r="L729" s="30"/>
    </row>
    <row r="730" spans="7:12" x14ac:dyDescent="0.25">
      <c r="G730" s="30"/>
      <c r="H730" s="30"/>
      <c r="I730" s="30"/>
      <c r="J730" s="30"/>
      <c r="K730" s="30"/>
      <c r="L730" s="30"/>
    </row>
    <row r="731" spans="7:12" x14ac:dyDescent="0.25">
      <c r="G731" s="30"/>
      <c r="H731" s="30"/>
      <c r="I731" s="30"/>
      <c r="J731" s="30"/>
      <c r="K731" s="30"/>
      <c r="L731" s="30"/>
    </row>
    <row r="732" spans="7:12" x14ac:dyDescent="0.25">
      <c r="G732" s="30"/>
      <c r="H732" s="30"/>
      <c r="I732" s="30"/>
      <c r="J732" s="30"/>
      <c r="K732" s="30"/>
      <c r="L732" s="30"/>
    </row>
    <row r="733" spans="7:12" x14ac:dyDescent="0.25">
      <c r="G733" s="30"/>
      <c r="H733" s="30"/>
      <c r="I733" s="30"/>
      <c r="J733" s="30"/>
      <c r="K733" s="30"/>
      <c r="L733" s="30"/>
    </row>
    <row r="734" spans="7:12" x14ac:dyDescent="0.25">
      <c r="G734" s="30"/>
      <c r="H734" s="30"/>
      <c r="I734" s="30"/>
      <c r="J734" s="30"/>
      <c r="K734" s="30"/>
      <c r="L734" s="30"/>
    </row>
    <row r="735" spans="7:12" x14ac:dyDescent="0.25">
      <c r="G735" s="30"/>
      <c r="H735" s="30"/>
      <c r="I735" s="30"/>
      <c r="J735" s="30"/>
      <c r="K735" s="30"/>
      <c r="L735" s="30"/>
    </row>
    <row r="736" spans="7:12" x14ac:dyDescent="0.25">
      <c r="G736" s="30"/>
      <c r="H736" s="30"/>
      <c r="I736" s="30"/>
      <c r="J736" s="30"/>
      <c r="K736" s="30"/>
      <c r="L736" s="30"/>
    </row>
    <row r="737" spans="7:12" x14ac:dyDescent="0.25">
      <c r="G737" s="30"/>
      <c r="H737" s="30"/>
      <c r="I737" s="30"/>
      <c r="J737" s="30"/>
      <c r="K737" s="30"/>
      <c r="L737" s="30"/>
    </row>
    <row r="738" spans="7:12" x14ac:dyDescent="0.25">
      <c r="G738" s="30"/>
      <c r="H738" s="30"/>
      <c r="I738" s="30"/>
      <c r="J738" s="30"/>
      <c r="K738" s="30"/>
      <c r="L738" s="30"/>
    </row>
    <row r="739" spans="7:12" x14ac:dyDescent="0.25">
      <c r="G739" s="30"/>
      <c r="H739" s="30"/>
      <c r="I739" s="30"/>
      <c r="J739" s="30"/>
      <c r="K739" s="30"/>
      <c r="L739" s="30"/>
    </row>
    <row r="740" spans="7:12" x14ac:dyDescent="0.25">
      <c r="G740" s="30"/>
      <c r="H740" s="30"/>
      <c r="I740" s="30"/>
      <c r="J740" s="30"/>
      <c r="K740" s="30"/>
      <c r="L740" s="30"/>
    </row>
    <row r="741" spans="7:12" x14ac:dyDescent="0.25">
      <c r="G741" s="30"/>
      <c r="H741" s="30"/>
      <c r="I741" s="30"/>
      <c r="J741" s="30"/>
      <c r="K741" s="30"/>
      <c r="L741" s="30"/>
    </row>
    <row r="742" spans="7:12" x14ac:dyDescent="0.25">
      <c r="G742" s="30"/>
      <c r="H742" s="30"/>
      <c r="I742" s="30"/>
      <c r="J742" s="30"/>
      <c r="K742" s="30"/>
      <c r="L742" s="30"/>
    </row>
    <row r="743" spans="7:12" x14ac:dyDescent="0.25">
      <c r="G743" s="30"/>
      <c r="H743" s="30"/>
      <c r="I743" s="30"/>
      <c r="J743" s="30"/>
      <c r="K743" s="30"/>
      <c r="L743" s="30"/>
    </row>
    <row r="744" spans="7:12" x14ac:dyDescent="0.25">
      <c r="G744" s="30"/>
      <c r="H744" s="30"/>
      <c r="I744" s="30"/>
      <c r="J744" s="30"/>
      <c r="K744" s="30"/>
      <c r="L744" s="30"/>
    </row>
    <row r="745" spans="7:12" x14ac:dyDescent="0.25">
      <c r="G745" s="30"/>
      <c r="H745" s="30"/>
      <c r="I745" s="30"/>
      <c r="J745" s="30"/>
      <c r="K745" s="30"/>
      <c r="L745" s="30"/>
    </row>
    <row r="746" spans="7:12" x14ac:dyDescent="0.25">
      <c r="G746" s="30"/>
      <c r="H746" s="30"/>
      <c r="I746" s="30"/>
      <c r="J746" s="30"/>
      <c r="K746" s="30"/>
      <c r="L746" s="30"/>
    </row>
    <row r="747" spans="7:12" x14ac:dyDescent="0.25">
      <c r="G747" s="30"/>
      <c r="H747" s="30"/>
      <c r="I747" s="30"/>
      <c r="J747" s="30"/>
      <c r="K747" s="30"/>
      <c r="L747" s="30"/>
    </row>
    <row r="748" spans="7:12" x14ac:dyDescent="0.25">
      <c r="G748" s="30"/>
      <c r="H748" s="30"/>
      <c r="I748" s="30"/>
      <c r="J748" s="30"/>
      <c r="K748" s="30"/>
      <c r="L748" s="30"/>
    </row>
    <row r="749" spans="7:12" x14ac:dyDescent="0.25">
      <c r="G749" s="30"/>
      <c r="H749" s="30"/>
      <c r="I749" s="30"/>
      <c r="J749" s="30"/>
      <c r="K749" s="30"/>
      <c r="L749" s="30"/>
    </row>
    <row r="750" spans="7:12" x14ac:dyDescent="0.25">
      <c r="G750" s="30"/>
      <c r="H750" s="30"/>
      <c r="I750" s="30"/>
      <c r="J750" s="30"/>
      <c r="K750" s="30"/>
      <c r="L750" s="30"/>
    </row>
    <row r="751" spans="7:12" x14ac:dyDescent="0.25">
      <c r="G751" s="30"/>
      <c r="H751" s="30"/>
      <c r="I751" s="30"/>
      <c r="J751" s="30"/>
      <c r="K751" s="30"/>
      <c r="L751" s="30"/>
    </row>
    <row r="752" spans="7:12" x14ac:dyDescent="0.25">
      <c r="G752" s="30"/>
      <c r="H752" s="30"/>
      <c r="I752" s="30"/>
      <c r="J752" s="30"/>
      <c r="K752" s="30"/>
      <c r="L752" s="30"/>
    </row>
    <row r="753" spans="7:12" x14ac:dyDescent="0.25">
      <c r="G753" s="30"/>
      <c r="H753" s="30"/>
      <c r="I753" s="30"/>
      <c r="J753" s="30"/>
      <c r="K753" s="30"/>
      <c r="L753" s="30"/>
    </row>
    <row r="754" spans="7:12" x14ac:dyDescent="0.25">
      <c r="G754" s="30"/>
      <c r="H754" s="30"/>
      <c r="I754" s="30"/>
      <c r="J754" s="30"/>
      <c r="K754" s="30"/>
      <c r="L754" s="30"/>
    </row>
    <row r="755" spans="7:12" x14ac:dyDescent="0.25">
      <c r="G755" s="30"/>
      <c r="H755" s="30"/>
      <c r="I755" s="30"/>
      <c r="J755" s="30"/>
      <c r="K755" s="30"/>
      <c r="L755" s="30"/>
    </row>
    <row r="756" spans="7:12" x14ac:dyDescent="0.25">
      <c r="G756" s="30"/>
      <c r="H756" s="30"/>
      <c r="I756" s="30"/>
      <c r="J756" s="30"/>
      <c r="K756" s="30"/>
      <c r="L756" s="30"/>
    </row>
    <row r="757" spans="7:12" x14ac:dyDescent="0.25">
      <c r="G757" s="30"/>
      <c r="H757" s="30"/>
      <c r="I757" s="30"/>
      <c r="J757" s="30"/>
      <c r="K757" s="30"/>
      <c r="L757" s="30"/>
    </row>
    <row r="758" spans="7:12" x14ac:dyDescent="0.25">
      <c r="G758" s="30"/>
      <c r="H758" s="30"/>
      <c r="I758" s="30"/>
      <c r="J758" s="30"/>
      <c r="K758" s="30"/>
      <c r="L758" s="30"/>
    </row>
    <row r="759" spans="7:12" x14ac:dyDescent="0.25">
      <c r="G759" s="30"/>
      <c r="H759" s="30"/>
      <c r="I759" s="30"/>
      <c r="J759" s="30"/>
      <c r="K759" s="30"/>
      <c r="L759" s="30"/>
    </row>
    <row r="760" spans="7:12" x14ac:dyDescent="0.25">
      <c r="G760" s="30"/>
      <c r="H760" s="30"/>
      <c r="I760" s="30"/>
      <c r="J760" s="30"/>
      <c r="K760" s="30"/>
      <c r="L760" s="30"/>
    </row>
    <row r="761" spans="7:12" x14ac:dyDescent="0.25">
      <c r="G761" s="30"/>
      <c r="H761" s="30"/>
      <c r="I761" s="30"/>
      <c r="J761" s="30"/>
      <c r="K761" s="30"/>
      <c r="L761" s="30"/>
    </row>
    <row r="762" spans="7:12" x14ac:dyDescent="0.25">
      <c r="G762" s="30"/>
      <c r="H762" s="30"/>
      <c r="I762" s="30"/>
      <c r="J762" s="30"/>
      <c r="K762" s="30"/>
      <c r="L762" s="30"/>
    </row>
    <row r="763" spans="7:12" x14ac:dyDescent="0.25">
      <c r="G763" s="30"/>
      <c r="H763" s="30"/>
      <c r="I763" s="30"/>
      <c r="J763" s="30"/>
      <c r="K763" s="30"/>
      <c r="L763" s="30"/>
    </row>
    <row r="764" spans="7:12" x14ac:dyDescent="0.25">
      <c r="G764" s="30"/>
      <c r="H764" s="30"/>
      <c r="I764" s="30"/>
      <c r="J764" s="30"/>
      <c r="K764" s="30"/>
      <c r="L764" s="30"/>
    </row>
    <row r="765" spans="7:12" x14ac:dyDescent="0.25">
      <c r="G765" s="30"/>
      <c r="H765" s="30"/>
      <c r="I765" s="30"/>
      <c r="J765" s="30"/>
      <c r="K765" s="30"/>
      <c r="L765" s="30"/>
    </row>
    <row r="766" spans="7:12" x14ac:dyDescent="0.25">
      <c r="G766" s="30"/>
      <c r="H766" s="30"/>
      <c r="I766" s="30"/>
      <c r="J766" s="30"/>
      <c r="K766" s="30"/>
      <c r="L766" s="30"/>
    </row>
    <row r="767" spans="7:12" x14ac:dyDescent="0.25">
      <c r="G767" s="30"/>
      <c r="H767" s="30"/>
      <c r="I767" s="30"/>
      <c r="J767" s="30"/>
      <c r="K767" s="30"/>
      <c r="L767" s="30"/>
    </row>
    <row r="768" spans="7:12" x14ac:dyDescent="0.25">
      <c r="G768" s="30"/>
      <c r="H768" s="30"/>
      <c r="I768" s="30"/>
      <c r="J768" s="30"/>
      <c r="K768" s="30"/>
      <c r="L768" s="30"/>
    </row>
    <row r="769" spans="7:12" x14ac:dyDescent="0.25">
      <c r="G769" s="30"/>
      <c r="H769" s="30"/>
      <c r="I769" s="30"/>
      <c r="J769" s="30"/>
      <c r="K769" s="30"/>
      <c r="L769" s="30"/>
    </row>
    <row r="770" spans="7:12" x14ac:dyDescent="0.25">
      <c r="G770" s="30"/>
      <c r="H770" s="30"/>
      <c r="I770" s="30"/>
      <c r="J770" s="30"/>
      <c r="K770" s="30"/>
      <c r="L770" s="30"/>
    </row>
    <row r="771" spans="7:12" x14ac:dyDescent="0.25">
      <c r="G771" s="30"/>
      <c r="H771" s="30"/>
      <c r="I771" s="30"/>
      <c r="J771" s="30"/>
      <c r="K771" s="30"/>
      <c r="L771" s="30"/>
    </row>
    <row r="772" spans="7:12" x14ac:dyDescent="0.25">
      <c r="G772" s="30"/>
      <c r="H772" s="30"/>
      <c r="I772" s="30"/>
      <c r="J772" s="30"/>
      <c r="K772" s="30"/>
      <c r="L772" s="30"/>
    </row>
    <row r="773" spans="7:12" x14ac:dyDescent="0.25">
      <c r="G773" s="30"/>
      <c r="H773" s="30"/>
      <c r="I773" s="30"/>
      <c r="J773" s="30"/>
      <c r="K773" s="30"/>
      <c r="L773" s="30"/>
    </row>
    <row r="774" spans="7:12" x14ac:dyDescent="0.25">
      <c r="G774" s="30"/>
      <c r="H774" s="30"/>
      <c r="I774" s="30"/>
      <c r="J774" s="30"/>
      <c r="K774" s="30"/>
      <c r="L774" s="30"/>
    </row>
    <row r="775" spans="7:12" x14ac:dyDescent="0.25">
      <c r="G775" s="30"/>
      <c r="H775" s="30"/>
      <c r="I775" s="30"/>
      <c r="J775" s="30"/>
      <c r="K775" s="30"/>
      <c r="L775" s="30"/>
    </row>
    <row r="776" spans="7:12" x14ac:dyDescent="0.25">
      <c r="G776" s="30"/>
      <c r="H776" s="30"/>
      <c r="I776" s="30"/>
      <c r="J776" s="30"/>
      <c r="K776" s="30"/>
      <c r="L776" s="30"/>
    </row>
    <row r="777" spans="7:12" x14ac:dyDescent="0.25">
      <c r="G777" s="30"/>
      <c r="H777" s="30"/>
      <c r="I777" s="30"/>
      <c r="J777" s="30"/>
      <c r="K777" s="30"/>
      <c r="L777" s="30"/>
    </row>
    <row r="778" spans="7:12" x14ac:dyDescent="0.25">
      <c r="G778" s="30"/>
      <c r="H778" s="30"/>
      <c r="I778" s="30"/>
      <c r="J778" s="30"/>
      <c r="K778" s="30"/>
      <c r="L778" s="30"/>
    </row>
    <row r="779" spans="7:12" x14ac:dyDescent="0.25">
      <c r="G779" s="30"/>
      <c r="H779" s="30"/>
      <c r="I779" s="30"/>
      <c r="J779" s="30"/>
      <c r="K779" s="30"/>
      <c r="L779" s="30"/>
    </row>
    <row r="780" spans="7:12" x14ac:dyDescent="0.25">
      <c r="G780" s="30"/>
      <c r="H780" s="30"/>
      <c r="I780" s="30"/>
      <c r="J780" s="30"/>
      <c r="K780" s="30"/>
      <c r="L780" s="30"/>
    </row>
    <row r="781" spans="7:12" x14ac:dyDescent="0.25">
      <c r="G781" s="30"/>
      <c r="H781" s="30"/>
      <c r="I781" s="30"/>
      <c r="J781" s="30"/>
      <c r="K781" s="30"/>
      <c r="L781" s="30"/>
    </row>
    <row r="782" spans="7:12" x14ac:dyDescent="0.25">
      <c r="G782" s="30"/>
      <c r="H782" s="30"/>
      <c r="I782" s="30"/>
      <c r="J782" s="30"/>
      <c r="K782" s="30"/>
      <c r="L782" s="30"/>
    </row>
    <row r="783" spans="7:12" x14ac:dyDescent="0.25">
      <c r="G783" s="30"/>
      <c r="H783" s="30"/>
      <c r="I783" s="30"/>
      <c r="J783" s="30"/>
      <c r="K783" s="30"/>
      <c r="L783" s="30"/>
    </row>
    <row r="784" spans="7:12" x14ac:dyDescent="0.25">
      <c r="G784" s="30"/>
      <c r="H784" s="30"/>
      <c r="I784" s="30"/>
      <c r="J784" s="30"/>
      <c r="K784" s="30"/>
      <c r="L784" s="30"/>
    </row>
    <row r="785" spans="7:12" x14ac:dyDescent="0.25">
      <c r="G785" s="30"/>
      <c r="H785" s="30"/>
      <c r="I785" s="30"/>
      <c r="J785" s="30"/>
      <c r="K785" s="30"/>
      <c r="L785" s="30"/>
    </row>
    <row r="786" spans="7:12" x14ac:dyDescent="0.25">
      <c r="G786" s="30"/>
      <c r="H786" s="30"/>
      <c r="I786" s="30"/>
      <c r="J786" s="30"/>
      <c r="K786" s="30"/>
      <c r="L786" s="30"/>
    </row>
    <row r="787" spans="7:12" x14ac:dyDescent="0.25">
      <c r="G787" s="30"/>
      <c r="H787" s="30"/>
      <c r="I787" s="30"/>
      <c r="J787" s="30"/>
      <c r="K787" s="30"/>
      <c r="L787" s="30"/>
    </row>
    <row r="788" spans="7:12" x14ac:dyDescent="0.25">
      <c r="G788" s="30"/>
      <c r="H788" s="30"/>
      <c r="I788" s="30"/>
      <c r="J788" s="30"/>
      <c r="K788" s="30"/>
      <c r="L788" s="30"/>
    </row>
    <row r="789" spans="7:12" x14ac:dyDescent="0.25">
      <c r="G789" s="30"/>
      <c r="H789" s="30"/>
      <c r="I789" s="30"/>
      <c r="J789" s="30"/>
      <c r="K789" s="30"/>
      <c r="L789" s="30"/>
    </row>
    <row r="790" spans="7:12" x14ac:dyDescent="0.25">
      <c r="G790" s="30"/>
      <c r="H790" s="30"/>
      <c r="I790" s="30"/>
      <c r="J790" s="30"/>
      <c r="K790" s="30"/>
      <c r="L790" s="30"/>
    </row>
    <row r="791" spans="7:12" x14ac:dyDescent="0.25">
      <c r="G791" s="30"/>
      <c r="H791" s="30"/>
      <c r="I791" s="30"/>
      <c r="J791" s="30"/>
      <c r="K791" s="30"/>
      <c r="L791" s="30"/>
    </row>
    <row r="792" spans="7:12" x14ac:dyDescent="0.25">
      <c r="G792" s="30"/>
      <c r="H792" s="30"/>
      <c r="I792" s="30"/>
      <c r="J792" s="30"/>
      <c r="K792" s="30"/>
      <c r="L792" s="30"/>
    </row>
    <row r="793" spans="7:12" x14ac:dyDescent="0.25">
      <c r="G793" s="30"/>
      <c r="H793" s="30"/>
      <c r="I793" s="30"/>
      <c r="J793" s="30"/>
      <c r="K793" s="30"/>
      <c r="L793" s="30"/>
    </row>
    <row r="794" spans="7:12" x14ac:dyDescent="0.25">
      <c r="G794" s="30"/>
      <c r="H794" s="30"/>
      <c r="I794" s="30"/>
      <c r="J794" s="30"/>
      <c r="K794" s="30"/>
      <c r="L794" s="30"/>
    </row>
    <row r="795" spans="7:12" x14ac:dyDescent="0.25">
      <c r="G795" s="30"/>
      <c r="H795" s="30"/>
      <c r="I795" s="30"/>
      <c r="J795" s="30"/>
      <c r="K795" s="30"/>
      <c r="L795" s="30"/>
    </row>
    <row r="796" spans="7:12" x14ac:dyDescent="0.25">
      <c r="G796" s="30"/>
      <c r="H796" s="30"/>
      <c r="I796" s="30"/>
      <c r="J796" s="30"/>
      <c r="K796" s="30"/>
      <c r="L796" s="30"/>
    </row>
    <row r="797" spans="7:12" x14ac:dyDescent="0.25">
      <c r="G797" s="30"/>
      <c r="H797" s="30"/>
      <c r="I797" s="30"/>
      <c r="J797" s="30"/>
      <c r="K797" s="30"/>
      <c r="L797" s="30"/>
    </row>
    <row r="798" spans="7:12" x14ac:dyDescent="0.25">
      <c r="G798" s="30"/>
      <c r="H798" s="30"/>
      <c r="I798" s="30"/>
      <c r="J798" s="30"/>
      <c r="K798" s="30"/>
      <c r="L798" s="30"/>
    </row>
    <row r="799" spans="7:12" x14ac:dyDescent="0.25">
      <c r="G799" s="30"/>
      <c r="H799" s="30"/>
      <c r="I799" s="30"/>
      <c r="J799" s="30"/>
      <c r="K799" s="30"/>
      <c r="L799" s="30"/>
    </row>
    <row r="800" spans="7:12" x14ac:dyDescent="0.25">
      <c r="G800" s="30"/>
      <c r="H800" s="30"/>
      <c r="I800" s="30"/>
      <c r="J800" s="30"/>
      <c r="K800" s="30"/>
      <c r="L800" s="30"/>
    </row>
    <row r="801" spans="7:12" x14ac:dyDescent="0.25">
      <c r="G801" s="30"/>
      <c r="H801" s="30"/>
      <c r="I801" s="30"/>
      <c r="J801" s="30"/>
      <c r="K801" s="30"/>
      <c r="L801" s="30"/>
    </row>
    <row r="802" spans="7:12" x14ac:dyDescent="0.25">
      <c r="G802" s="30"/>
      <c r="H802" s="30"/>
      <c r="I802" s="30"/>
      <c r="J802" s="30"/>
      <c r="K802" s="30"/>
      <c r="L802" s="30"/>
    </row>
    <row r="803" spans="7:12" x14ac:dyDescent="0.25">
      <c r="G803" s="30"/>
      <c r="H803" s="30"/>
      <c r="I803" s="30"/>
      <c r="J803" s="30"/>
      <c r="K803" s="30"/>
      <c r="L803" s="30"/>
    </row>
    <row r="804" spans="7:12" x14ac:dyDescent="0.25">
      <c r="G804" s="30"/>
      <c r="H804" s="30"/>
      <c r="I804" s="30"/>
      <c r="J804" s="30"/>
      <c r="K804" s="30"/>
      <c r="L804" s="30"/>
    </row>
    <row r="805" spans="7:12" x14ac:dyDescent="0.25">
      <c r="G805" s="30"/>
      <c r="H805" s="30"/>
      <c r="I805" s="30"/>
      <c r="J805" s="30"/>
      <c r="K805" s="30"/>
      <c r="L805" s="30"/>
    </row>
    <row r="806" spans="7:12" x14ac:dyDescent="0.25">
      <c r="G806" s="30"/>
      <c r="H806" s="30"/>
      <c r="I806" s="30"/>
      <c r="J806" s="30"/>
      <c r="K806" s="30"/>
      <c r="L806" s="30"/>
    </row>
    <row r="807" spans="7:12" x14ac:dyDescent="0.25">
      <c r="G807" s="30"/>
      <c r="H807" s="30"/>
      <c r="I807" s="30"/>
      <c r="J807" s="30"/>
      <c r="K807" s="30"/>
      <c r="L807" s="30"/>
    </row>
    <row r="808" spans="7:12" x14ac:dyDescent="0.25">
      <c r="G808" s="30"/>
      <c r="H808" s="30"/>
      <c r="I808" s="30"/>
      <c r="J808" s="30"/>
      <c r="K808" s="30"/>
      <c r="L808" s="30"/>
    </row>
    <row r="809" spans="7:12" x14ac:dyDescent="0.25">
      <c r="G809" s="30"/>
      <c r="H809" s="30"/>
      <c r="I809" s="30"/>
      <c r="J809" s="30"/>
      <c r="K809" s="30"/>
      <c r="L809" s="30"/>
    </row>
    <row r="810" spans="7:12" x14ac:dyDescent="0.25">
      <c r="G810" s="30"/>
      <c r="H810" s="30"/>
      <c r="I810" s="30"/>
      <c r="J810" s="30"/>
      <c r="K810" s="30"/>
      <c r="L810" s="30"/>
    </row>
    <row r="811" spans="7:12" x14ac:dyDescent="0.25">
      <c r="G811" s="30"/>
      <c r="H811" s="30"/>
      <c r="I811" s="30"/>
      <c r="J811" s="30"/>
      <c r="K811" s="30"/>
      <c r="L811" s="30"/>
    </row>
    <row r="812" spans="7:12" x14ac:dyDescent="0.25">
      <c r="G812" s="30"/>
      <c r="H812" s="30"/>
      <c r="I812" s="30"/>
      <c r="J812" s="30"/>
      <c r="K812" s="30"/>
      <c r="L812" s="30"/>
    </row>
    <row r="813" spans="7:12" x14ac:dyDescent="0.25">
      <c r="G813" s="30"/>
      <c r="H813" s="30"/>
      <c r="I813" s="30"/>
      <c r="J813" s="30"/>
      <c r="K813" s="30"/>
      <c r="L813" s="30"/>
    </row>
    <row r="814" spans="7:12" x14ac:dyDescent="0.25">
      <c r="G814" s="30"/>
      <c r="H814" s="30"/>
      <c r="I814" s="30"/>
      <c r="J814" s="30"/>
      <c r="K814" s="30"/>
      <c r="L814" s="30"/>
    </row>
    <row r="815" spans="7:12" x14ac:dyDescent="0.25">
      <c r="G815" s="30"/>
      <c r="H815" s="30"/>
      <c r="I815" s="30"/>
      <c r="J815" s="30"/>
      <c r="K815" s="30"/>
      <c r="L815" s="30"/>
    </row>
    <row r="816" spans="7:12" x14ac:dyDescent="0.25">
      <c r="G816" s="30"/>
      <c r="H816" s="30"/>
      <c r="I816" s="30"/>
      <c r="J816" s="30"/>
      <c r="K816" s="30"/>
      <c r="L816" s="30"/>
    </row>
    <row r="817" spans="7:12" x14ac:dyDescent="0.25">
      <c r="G817" s="30"/>
      <c r="H817" s="30"/>
      <c r="I817" s="30"/>
      <c r="J817" s="30"/>
      <c r="K817" s="30"/>
      <c r="L817" s="30"/>
    </row>
    <row r="818" spans="7:12" x14ac:dyDescent="0.25">
      <c r="G818" s="30"/>
      <c r="H818" s="30"/>
      <c r="I818" s="30"/>
      <c r="J818" s="30"/>
      <c r="K818" s="30"/>
      <c r="L818" s="30"/>
    </row>
    <row r="819" spans="7:12" x14ac:dyDescent="0.25">
      <c r="G819" s="30"/>
      <c r="H819" s="30"/>
      <c r="I819" s="30"/>
      <c r="J819" s="30"/>
      <c r="K819" s="30"/>
      <c r="L819" s="30"/>
    </row>
    <row r="820" spans="7:12" x14ac:dyDescent="0.25">
      <c r="G820" s="30"/>
      <c r="H820" s="30"/>
      <c r="I820" s="30"/>
      <c r="J820" s="30"/>
      <c r="K820" s="30"/>
      <c r="L820" s="30"/>
    </row>
    <row r="821" spans="7:12" x14ac:dyDescent="0.25">
      <c r="G821" s="30"/>
      <c r="H821" s="30"/>
      <c r="I821" s="30"/>
      <c r="J821" s="30"/>
      <c r="K821" s="30"/>
      <c r="L821" s="30"/>
    </row>
    <row r="822" spans="7:12" x14ac:dyDescent="0.25">
      <c r="G822" s="30"/>
      <c r="H822" s="30"/>
      <c r="I822" s="30"/>
      <c r="J822" s="30"/>
      <c r="K822" s="30"/>
      <c r="L822" s="30"/>
    </row>
    <row r="823" spans="7:12" x14ac:dyDescent="0.25">
      <c r="G823" s="30"/>
      <c r="H823" s="30"/>
      <c r="I823" s="30"/>
      <c r="J823" s="30"/>
      <c r="K823" s="30"/>
      <c r="L823" s="30"/>
    </row>
    <row r="824" spans="7:12" x14ac:dyDescent="0.25">
      <c r="G824" s="30"/>
      <c r="H824" s="30"/>
      <c r="I824" s="30"/>
      <c r="J824" s="30"/>
      <c r="K824" s="30"/>
      <c r="L824" s="30"/>
    </row>
    <row r="825" spans="7:12" x14ac:dyDescent="0.25">
      <c r="G825" s="30"/>
      <c r="H825" s="30"/>
      <c r="I825" s="30"/>
      <c r="J825" s="30"/>
      <c r="K825" s="30"/>
      <c r="L825" s="30"/>
    </row>
    <row r="826" spans="7:12" x14ac:dyDescent="0.25">
      <c r="G826" s="30"/>
      <c r="H826" s="30"/>
      <c r="I826" s="30"/>
      <c r="J826" s="30"/>
      <c r="K826" s="30"/>
      <c r="L826" s="30"/>
    </row>
    <row r="827" spans="7:12" x14ac:dyDescent="0.25">
      <c r="G827" s="30"/>
      <c r="H827" s="30"/>
      <c r="I827" s="30"/>
      <c r="J827" s="30"/>
      <c r="K827" s="30"/>
      <c r="L827" s="30"/>
    </row>
    <row r="828" spans="7:12" x14ac:dyDescent="0.25">
      <c r="G828" s="30"/>
      <c r="H828" s="30"/>
      <c r="I828" s="30"/>
      <c r="J828" s="30"/>
      <c r="K828" s="30"/>
      <c r="L828" s="30"/>
    </row>
    <row r="829" spans="7:12" x14ac:dyDescent="0.25">
      <c r="G829" s="30"/>
      <c r="H829" s="30"/>
      <c r="I829" s="30"/>
      <c r="J829" s="30"/>
      <c r="K829" s="30"/>
      <c r="L829" s="30"/>
    </row>
    <row r="830" spans="7:12" x14ac:dyDescent="0.25">
      <c r="G830" s="30"/>
      <c r="H830" s="30"/>
      <c r="I830" s="30"/>
      <c r="J830" s="30"/>
      <c r="K830" s="30"/>
      <c r="L830" s="30"/>
    </row>
    <row r="831" spans="7:12" x14ac:dyDescent="0.25">
      <c r="G831" s="30"/>
      <c r="H831" s="30"/>
      <c r="I831" s="30"/>
      <c r="J831" s="30"/>
      <c r="K831" s="30"/>
      <c r="L831" s="30"/>
    </row>
    <row r="832" spans="7:12" x14ac:dyDescent="0.25">
      <c r="G832" s="30"/>
      <c r="H832" s="30"/>
      <c r="I832" s="30"/>
      <c r="J832" s="30"/>
      <c r="K832" s="30"/>
      <c r="L832" s="30"/>
    </row>
    <row r="833" spans="7:12" x14ac:dyDescent="0.25">
      <c r="G833" s="30"/>
      <c r="H833" s="30"/>
      <c r="I833" s="30"/>
      <c r="J833" s="30"/>
      <c r="K833" s="30"/>
      <c r="L833" s="30"/>
    </row>
    <row r="834" spans="7:12" x14ac:dyDescent="0.25">
      <c r="G834" s="30"/>
      <c r="H834" s="30"/>
      <c r="I834" s="30"/>
      <c r="J834" s="30"/>
      <c r="K834" s="30"/>
      <c r="L834" s="30"/>
    </row>
    <row r="835" spans="7:12" x14ac:dyDescent="0.25">
      <c r="G835" s="30"/>
      <c r="H835" s="30"/>
      <c r="I835" s="30"/>
      <c r="J835" s="30"/>
      <c r="K835" s="30"/>
      <c r="L835" s="30"/>
    </row>
    <row r="836" spans="7:12" x14ac:dyDescent="0.25">
      <c r="G836" s="30"/>
      <c r="H836" s="30"/>
      <c r="I836" s="30"/>
      <c r="J836" s="30"/>
      <c r="K836" s="30"/>
      <c r="L836" s="30"/>
    </row>
    <row r="837" spans="7:12" x14ac:dyDescent="0.25">
      <c r="G837" s="30"/>
      <c r="H837" s="30"/>
      <c r="I837" s="30"/>
      <c r="J837" s="30"/>
      <c r="K837" s="30"/>
      <c r="L837" s="30"/>
    </row>
    <row r="838" spans="7:12" x14ac:dyDescent="0.25">
      <c r="G838" s="30"/>
      <c r="H838" s="30"/>
      <c r="I838" s="30"/>
      <c r="J838" s="30"/>
      <c r="K838" s="30"/>
      <c r="L838" s="30"/>
    </row>
    <row r="839" spans="7:12" x14ac:dyDescent="0.25">
      <c r="G839" s="30"/>
      <c r="H839" s="30"/>
      <c r="I839" s="30"/>
      <c r="J839" s="30"/>
      <c r="K839" s="30"/>
      <c r="L839" s="30"/>
    </row>
    <row r="840" spans="7:12" x14ac:dyDescent="0.25">
      <c r="G840" s="30"/>
      <c r="H840" s="30"/>
      <c r="I840" s="30"/>
      <c r="J840" s="30"/>
      <c r="K840" s="30"/>
      <c r="L840" s="30"/>
    </row>
    <row r="841" spans="7:12" x14ac:dyDescent="0.25">
      <c r="G841" s="30"/>
      <c r="H841" s="30"/>
      <c r="I841" s="30"/>
      <c r="J841" s="30"/>
      <c r="K841" s="30"/>
      <c r="L841" s="30"/>
    </row>
    <row r="842" spans="7:12" x14ac:dyDescent="0.25">
      <c r="G842" s="30"/>
      <c r="H842" s="30"/>
      <c r="I842" s="30"/>
      <c r="J842" s="30"/>
      <c r="K842" s="30"/>
      <c r="L842" s="30"/>
    </row>
    <row r="843" spans="7:12" x14ac:dyDescent="0.25">
      <c r="G843" s="30"/>
      <c r="H843" s="30"/>
      <c r="I843" s="30"/>
      <c r="J843" s="30"/>
      <c r="K843" s="30"/>
      <c r="L843" s="30"/>
    </row>
    <row r="844" spans="7:12" x14ac:dyDescent="0.25">
      <c r="G844" s="30"/>
      <c r="H844" s="30"/>
      <c r="I844" s="30"/>
      <c r="J844" s="30"/>
      <c r="K844" s="30"/>
      <c r="L844" s="30"/>
    </row>
    <row r="845" spans="7:12" x14ac:dyDescent="0.25">
      <c r="G845" s="30"/>
      <c r="H845" s="30"/>
      <c r="I845" s="30"/>
      <c r="J845" s="30"/>
      <c r="K845" s="30"/>
      <c r="L845" s="30"/>
    </row>
    <row r="846" spans="7:12" x14ac:dyDescent="0.25">
      <c r="G846" s="30"/>
      <c r="H846" s="30"/>
      <c r="I846" s="30"/>
      <c r="J846" s="30"/>
      <c r="K846" s="30"/>
      <c r="L846" s="30"/>
    </row>
    <row r="847" spans="7:12" x14ac:dyDescent="0.25">
      <c r="G847" s="30"/>
      <c r="H847" s="30"/>
      <c r="I847" s="30"/>
      <c r="J847" s="30"/>
      <c r="K847" s="30"/>
      <c r="L847" s="30"/>
    </row>
    <row r="848" spans="7:12" x14ac:dyDescent="0.25">
      <c r="G848" s="30"/>
      <c r="H848" s="30"/>
      <c r="I848" s="30"/>
      <c r="J848" s="30"/>
      <c r="K848" s="30"/>
      <c r="L848" s="30"/>
    </row>
    <row r="849" spans="7:12" x14ac:dyDescent="0.25">
      <c r="G849" s="30"/>
      <c r="H849" s="30"/>
      <c r="I849" s="30"/>
      <c r="J849" s="30"/>
      <c r="K849" s="30"/>
      <c r="L849" s="30"/>
    </row>
    <row r="850" spans="7:12" x14ac:dyDescent="0.25">
      <c r="G850" s="30"/>
      <c r="H850" s="30"/>
      <c r="I850" s="30"/>
      <c r="J850" s="30"/>
      <c r="K850" s="30"/>
      <c r="L850" s="30"/>
    </row>
    <row r="851" spans="7:12" x14ac:dyDescent="0.25">
      <c r="G851" s="30"/>
      <c r="H851" s="30"/>
      <c r="I851" s="30"/>
      <c r="J851" s="30"/>
      <c r="K851" s="30"/>
      <c r="L851" s="30"/>
    </row>
    <row r="852" spans="7:12" x14ac:dyDescent="0.25">
      <c r="G852" s="30"/>
      <c r="H852" s="30"/>
      <c r="I852" s="30"/>
      <c r="J852" s="30"/>
      <c r="K852" s="30"/>
      <c r="L852" s="30"/>
    </row>
    <row r="853" spans="7:12" x14ac:dyDescent="0.25">
      <c r="G853" s="30"/>
      <c r="H853" s="30"/>
      <c r="I853" s="30"/>
      <c r="J853" s="30"/>
      <c r="K853" s="30"/>
      <c r="L853" s="30"/>
    </row>
    <row r="854" spans="7:12" x14ac:dyDescent="0.25">
      <c r="G854" s="30"/>
      <c r="H854" s="30"/>
      <c r="I854" s="30"/>
      <c r="J854" s="30"/>
      <c r="K854" s="30"/>
      <c r="L854" s="30"/>
    </row>
    <row r="855" spans="7:12" x14ac:dyDescent="0.25">
      <c r="G855" s="30"/>
      <c r="H855" s="30"/>
      <c r="I855" s="30"/>
      <c r="J855" s="30"/>
      <c r="K855" s="30"/>
      <c r="L855" s="30"/>
    </row>
    <row r="856" spans="7:12" x14ac:dyDescent="0.25">
      <c r="G856" s="30"/>
      <c r="H856" s="30"/>
      <c r="I856" s="30"/>
      <c r="J856" s="30"/>
      <c r="K856" s="30"/>
      <c r="L856" s="30"/>
    </row>
    <row r="857" spans="7:12" x14ac:dyDescent="0.25">
      <c r="G857" s="30"/>
      <c r="H857" s="30"/>
      <c r="I857" s="30"/>
      <c r="J857" s="30"/>
      <c r="K857" s="30"/>
      <c r="L857" s="30"/>
    </row>
    <row r="858" spans="7:12" x14ac:dyDescent="0.25">
      <c r="G858" s="30"/>
      <c r="H858" s="30"/>
      <c r="I858" s="30"/>
      <c r="J858" s="30"/>
      <c r="K858" s="30"/>
      <c r="L858" s="30"/>
    </row>
    <row r="859" spans="7:12" x14ac:dyDescent="0.25">
      <c r="G859" s="30"/>
      <c r="H859" s="30"/>
      <c r="I859" s="30"/>
      <c r="J859" s="30"/>
      <c r="K859" s="30"/>
      <c r="L859" s="30"/>
    </row>
    <row r="860" spans="7:12" x14ac:dyDescent="0.25">
      <c r="G860" s="30"/>
      <c r="H860" s="30"/>
      <c r="I860" s="30"/>
      <c r="J860" s="30"/>
      <c r="K860" s="30"/>
      <c r="L860" s="30"/>
    </row>
    <row r="861" spans="7:12" x14ac:dyDescent="0.25">
      <c r="G861" s="30"/>
      <c r="H861" s="30"/>
      <c r="I861" s="30"/>
      <c r="J861" s="30"/>
      <c r="K861" s="30"/>
      <c r="L861" s="30"/>
    </row>
    <row r="862" spans="7:12" x14ac:dyDescent="0.25">
      <c r="G862" s="30"/>
      <c r="H862" s="30"/>
      <c r="I862" s="30"/>
      <c r="J862" s="30"/>
      <c r="K862" s="30"/>
      <c r="L862" s="30"/>
    </row>
    <row r="863" spans="7:12" x14ac:dyDescent="0.25">
      <c r="G863" s="30"/>
      <c r="H863" s="30"/>
      <c r="I863" s="30"/>
      <c r="J863" s="30"/>
      <c r="K863" s="30"/>
      <c r="L863" s="30"/>
    </row>
    <row r="864" spans="7:12" x14ac:dyDescent="0.25">
      <c r="G864" s="30"/>
      <c r="H864" s="30"/>
      <c r="I864" s="30"/>
      <c r="J864" s="30"/>
      <c r="K864" s="30"/>
      <c r="L864" s="30"/>
    </row>
    <row r="865" spans="7:12" x14ac:dyDescent="0.25">
      <c r="G865" s="30"/>
      <c r="H865" s="30"/>
      <c r="I865" s="30"/>
      <c r="J865" s="30"/>
      <c r="K865" s="30"/>
      <c r="L865" s="30"/>
    </row>
    <row r="866" spans="7:12" x14ac:dyDescent="0.25">
      <c r="G866" s="30"/>
      <c r="H866" s="30"/>
      <c r="I866" s="30"/>
      <c r="J866" s="30"/>
      <c r="K866" s="30"/>
      <c r="L866" s="30"/>
    </row>
    <row r="867" spans="7:12" x14ac:dyDescent="0.25">
      <c r="G867" s="30"/>
      <c r="H867" s="30"/>
      <c r="I867" s="30"/>
      <c r="J867" s="30"/>
      <c r="K867" s="30"/>
      <c r="L867" s="30"/>
    </row>
    <row r="868" spans="7:12" x14ac:dyDescent="0.25">
      <c r="G868" s="30"/>
      <c r="H868" s="30"/>
      <c r="I868" s="30"/>
      <c r="J868" s="30"/>
      <c r="K868" s="30"/>
      <c r="L868" s="30"/>
    </row>
    <row r="869" spans="7:12" x14ac:dyDescent="0.25">
      <c r="G869" s="30"/>
      <c r="H869" s="30"/>
      <c r="I869" s="30"/>
      <c r="J869" s="30"/>
      <c r="K869" s="30"/>
      <c r="L869" s="30"/>
    </row>
    <row r="870" spans="7:12" x14ac:dyDescent="0.25">
      <c r="G870" s="30"/>
      <c r="H870" s="30"/>
      <c r="I870" s="30"/>
      <c r="J870" s="30"/>
      <c r="K870" s="30"/>
      <c r="L870" s="30"/>
    </row>
    <row r="871" spans="7:12" x14ac:dyDescent="0.25">
      <c r="G871" s="30"/>
      <c r="H871" s="30"/>
      <c r="I871" s="30"/>
      <c r="J871" s="30"/>
      <c r="K871" s="30"/>
      <c r="L871" s="30"/>
    </row>
    <row r="872" spans="7:12" x14ac:dyDescent="0.25">
      <c r="G872" s="30"/>
      <c r="H872" s="30"/>
      <c r="I872" s="30"/>
      <c r="J872" s="30"/>
      <c r="K872" s="30"/>
      <c r="L872" s="30"/>
    </row>
    <row r="873" spans="7:12" x14ac:dyDescent="0.25">
      <c r="G873" s="30"/>
      <c r="H873" s="30"/>
      <c r="I873" s="30"/>
      <c r="J873" s="30"/>
      <c r="K873" s="30"/>
      <c r="L873" s="30"/>
    </row>
    <row r="874" spans="7:12" x14ac:dyDescent="0.25">
      <c r="G874" s="30"/>
      <c r="H874" s="30"/>
      <c r="I874" s="30"/>
      <c r="J874" s="30"/>
      <c r="K874" s="30"/>
      <c r="L874" s="30"/>
    </row>
    <row r="875" spans="7:12" x14ac:dyDescent="0.25">
      <c r="G875" s="30"/>
      <c r="H875" s="30"/>
      <c r="I875" s="30"/>
      <c r="J875" s="30"/>
      <c r="K875" s="30"/>
      <c r="L875" s="30"/>
    </row>
    <row r="876" spans="7:12" x14ac:dyDescent="0.25">
      <c r="G876" s="30"/>
      <c r="H876" s="30"/>
      <c r="I876" s="30"/>
      <c r="J876" s="30"/>
      <c r="K876" s="30"/>
      <c r="L876" s="30"/>
    </row>
    <row r="877" spans="7:12" x14ac:dyDescent="0.25">
      <c r="G877" s="30"/>
      <c r="H877" s="30"/>
      <c r="I877" s="30"/>
      <c r="J877" s="30"/>
      <c r="K877" s="30"/>
      <c r="L877" s="30"/>
    </row>
    <row r="878" spans="7:12" x14ac:dyDescent="0.25">
      <c r="G878" s="30"/>
      <c r="H878" s="30"/>
      <c r="I878" s="30"/>
      <c r="J878" s="30"/>
      <c r="K878" s="30"/>
      <c r="L878" s="30"/>
    </row>
    <row r="879" spans="7:12" x14ac:dyDescent="0.25">
      <c r="G879" s="30"/>
      <c r="H879" s="30"/>
      <c r="I879" s="30"/>
      <c r="J879" s="30"/>
      <c r="K879" s="30"/>
      <c r="L879" s="30"/>
    </row>
    <row r="880" spans="7:12" x14ac:dyDescent="0.25">
      <c r="G880" s="30"/>
      <c r="H880" s="30"/>
      <c r="I880" s="30"/>
      <c r="J880" s="30"/>
      <c r="K880" s="30"/>
      <c r="L880" s="30"/>
    </row>
    <row r="881" spans="7:12" x14ac:dyDescent="0.25">
      <c r="G881" s="30"/>
      <c r="H881" s="30"/>
      <c r="I881" s="30"/>
      <c r="J881" s="30"/>
      <c r="K881" s="30"/>
      <c r="L881" s="30"/>
    </row>
    <row r="882" spans="7:12" x14ac:dyDescent="0.25">
      <c r="G882" s="30"/>
      <c r="H882" s="30"/>
      <c r="I882" s="30"/>
      <c r="J882" s="30"/>
      <c r="K882" s="30"/>
      <c r="L882" s="30"/>
    </row>
    <row r="883" spans="7:12" x14ac:dyDescent="0.25">
      <c r="G883" s="30"/>
      <c r="H883" s="30"/>
      <c r="I883" s="30"/>
      <c r="J883" s="30"/>
      <c r="K883" s="30"/>
      <c r="L883" s="30"/>
    </row>
    <row r="884" spans="7:12" x14ac:dyDescent="0.25">
      <c r="G884" s="30"/>
      <c r="H884" s="30"/>
      <c r="I884" s="30"/>
      <c r="J884" s="30"/>
      <c r="K884" s="30"/>
      <c r="L884" s="30"/>
    </row>
    <row r="885" spans="7:12" x14ac:dyDescent="0.25">
      <c r="G885" s="30"/>
      <c r="H885" s="30"/>
      <c r="I885" s="30"/>
      <c r="J885" s="30"/>
      <c r="K885" s="30"/>
      <c r="L885" s="30"/>
    </row>
    <row r="886" spans="7:12" x14ac:dyDescent="0.25">
      <c r="G886" s="30"/>
      <c r="H886" s="30"/>
      <c r="I886" s="30"/>
      <c r="J886" s="30"/>
      <c r="K886" s="30"/>
      <c r="L886" s="30"/>
    </row>
    <row r="887" spans="7:12" x14ac:dyDescent="0.25">
      <c r="G887" s="30"/>
      <c r="H887" s="30"/>
      <c r="I887" s="30"/>
      <c r="J887" s="30"/>
      <c r="K887" s="30"/>
      <c r="L887" s="30"/>
    </row>
    <row r="888" spans="7:12" x14ac:dyDescent="0.25">
      <c r="G888" s="30"/>
      <c r="H888" s="30"/>
      <c r="I888" s="30"/>
      <c r="J888" s="30"/>
      <c r="K888" s="30"/>
      <c r="L888" s="30"/>
    </row>
    <row r="889" spans="7:12" x14ac:dyDescent="0.25">
      <c r="G889" s="30"/>
      <c r="H889" s="30"/>
      <c r="I889" s="30"/>
      <c r="J889" s="30"/>
      <c r="K889" s="30"/>
      <c r="L889" s="30"/>
    </row>
    <row r="890" spans="7:12" x14ac:dyDescent="0.25">
      <c r="G890" s="30"/>
      <c r="H890" s="30"/>
      <c r="I890" s="30"/>
      <c r="J890" s="30"/>
      <c r="K890" s="30"/>
      <c r="L890" s="30"/>
    </row>
    <row r="891" spans="7:12" x14ac:dyDescent="0.25">
      <c r="G891" s="30"/>
      <c r="H891" s="30"/>
      <c r="I891" s="30"/>
      <c r="J891" s="30"/>
      <c r="K891" s="30"/>
      <c r="L891" s="30"/>
    </row>
    <row r="892" spans="7:12" x14ac:dyDescent="0.25">
      <c r="G892" s="30"/>
      <c r="H892" s="30"/>
      <c r="I892" s="30"/>
      <c r="J892" s="30"/>
      <c r="K892" s="30"/>
      <c r="L892" s="30"/>
    </row>
    <row r="893" spans="7:12" x14ac:dyDescent="0.25">
      <c r="G893" s="30"/>
      <c r="H893" s="30"/>
      <c r="I893" s="30"/>
      <c r="J893" s="30"/>
      <c r="K893" s="30"/>
      <c r="L893" s="30"/>
    </row>
    <row r="894" spans="7:12" x14ac:dyDescent="0.25">
      <c r="G894" s="30"/>
      <c r="H894" s="30"/>
      <c r="I894" s="30"/>
      <c r="J894" s="30"/>
      <c r="K894" s="30"/>
      <c r="L894" s="30"/>
    </row>
    <row r="895" spans="7:12" x14ac:dyDescent="0.25">
      <c r="G895" s="30"/>
      <c r="H895" s="30"/>
      <c r="I895" s="30"/>
      <c r="J895" s="30"/>
      <c r="K895" s="30"/>
      <c r="L895" s="30"/>
    </row>
    <row r="896" spans="7:12" x14ac:dyDescent="0.25">
      <c r="G896" s="30"/>
      <c r="H896" s="30"/>
      <c r="I896" s="30"/>
      <c r="J896" s="30"/>
      <c r="K896" s="30"/>
      <c r="L896" s="30"/>
    </row>
    <row r="897" spans="7:12" x14ac:dyDescent="0.25">
      <c r="G897" s="30"/>
      <c r="H897" s="30"/>
      <c r="I897" s="30"/>
      <c r="J897" s="30"/>
      <c r="K897" s="30"/>
      <c r="L897" s="30"/>
    </row>
    <row r="898" spans="7:12" x14ac:dyDescent="0.25">
      <c r="G898" s="30"/>
      <c r="H898" s="30"/>
      <c r="I898" s="30"/>
      <c r="J898" s="30"/>
      <c r="K898" s="30"/>
      <c r="L898" s="30"/>
    </row>
    <row r="899" spans="7:12" x14ac:dyDescent="0.25">
      <c r="G899" s="30"/>
      <c r="H899" s="30"/>
      <c r="I899" s="30"/>
      <c r="J899" s="30"/>
      <c r="K899" s="30"/>
      <c r="L899" s="30"/>
    </row>
    <row r="900" spans="7:12" x14ac:dyDescent="0.25">
      <c r="G900" s="30"/>
      <c r="H900" s="30"/>
      <c r="I900" s="30"/>
      <c r="J900" s="30"/>
      <c r="K900" s="30"/>
      <c r="L900" s="30"/>
    </row>
    <row r="901" spans="7:12" x14ac:dyDescent="0.25">
      <c r="G901" s="30"/>
      <c r="H901" s="30"/>
      <c r="I901" s="30"/>
      <c r="J901" s="30"/>
      <c r="K901" s="30"/>
      <c r="L901" s="30"/>
    </row>
    <row r="902" spans="7:12" x14ac:dyDescent="0.25">
      <c r="G902" s="30"/>
      <c r="H902" s="30"/>
      <c r="I902" s="30"/>
      <c r="J902" s="30"/>
      <c r="K902" s="30"/>
      <c r="L902" s="30"/>
    </row>
    <row r="903" spans="7:12" x14ac:dyDescent="0.25">
      <c r="G903" s="30"/>
      <c r="H903" s="30"/>
      <c r="I903" s="30"/>
      <c r="J903" s="30"/>
      <c r="K903" s="30"/>
      <c r="L903" s="30"/>
    </row>
    <row r="904" spans="7:12" x14ac:dyDescent="0.25">
      <c r="G904" s="30"/>
      <c r="H904" s="30"/>
      <c r="I904" s="30"/>
      <c r="J904" s="30"/>
      <c r="K904" s="30"/>
      <c r="L904" s="30"/>
    </row>
    <row r="905" spans="7:12" x14ac:dyDescent="0.25">
      <c r="G905" s="30"/>
      <c r="H905" s="30"/>
      <c r="I905" s="30"/>
      <c r="J905" s="30"/>
      <c r="K905" s="30"/>
      <c r="L905" s="30"/>
    </row>
    <row r="906" spans="7:12" x14ac:dyDescent="0.25">
      <c r="G906" s="30"/>
      <c r="H906" s="30"/>
      <c r="I906" s="30"/>
      <c r="J906" s="30"/>
      <c r="K906" s="30"/>
      <c r="L906" s="30"/>
    </row>
    <row r="907" spans="7:12" x14ac:dyDescent="0.25">
      <c r="G907" s="30"/>
      <c r="H907" s="30"/>
      <c r="I907" s="30"/>
      <c r="J907" s="30"/>
      <c r="K907" s="30"/>
      <c r="L907" s="30"/>
    </row>
    <row r="908" spans="7:12" x14ac:dyDescent="0.25">
      <c r="G908" s="30"/>
      <c r="H908" s="30"/>
      <c r="I908" s="30"/>
      <c r="J908" s="30"/>
      <c r="K908" s="30"/>
      <c r="L908" s="30"/>
    </row>
    <row r="909" spans="7:12" x14ac:dyDescent="0.25">
      <c r="G909" s="30"/>
      <c r="H909" s="30"/>
      <c r="I909" s="30"/>
      <c r="J909" s="30"/>
      <c r="K909" s="30"/>
      <c r="L909" s="30"/>
    </row>
    <row r="910" spans="7:12" x14ac:dyDescent="0.25">
      <c r="G910" s="30"/>
      <c r="H910" s="30"/>
      <c r="I910" s="30"/>
      <c r="J910" s="30"/>
      <c r="K910" s="30"/>
      <c r="L910" s="30"/>
    </row>
    <row r="911" spans="7:12" x14ac:dyDescent="0.25">
      <c r="G911" s="30"/>
      <c r="H911" s="30"/>
      <c r="I911" s="30"/>
      <c r="J911" s="30"/>
      <c r="K911" s="30"/>
      <c r="L911" s="30"/>
    </row>
    <row r="912" spans="7:12" x14ac:dyDescent="0.25">
      <c r="G912" s="30"/>
      <c r="H912" s="30"/>
      <c r="I912" s="30"/>
      <c r="J912" s="30"/>
      <c r="K912" s="30"/>
      <c r="L912" s="30"/>
    </row>
    <row r="913" spans="7:12" x14ac:dyDescent="0.25">
      <c r="G913" s="30"/>
      <c r="H913" s="30"/>
      <c r="I913" s="30"/>
      <c r="J913" s="30"/>
      <c r="K913" s="30"/>
      <c r="L913" s="30"/>
    </row>
    <row r="914" spans="7:12" x14ac:dyDescent="0.25">
      <c r="G914" s="30"/>
      <c r="H914" s="30"/>
      <c r="I914" s="30"/>
      <c r="J914" s="30"/>
      <c r="K914" s="30"/>
      <c r="L914" s="30"/>
    </row>
    <row r="915" spans="7:12" x14ac:dyDescent="0.25">
      <c r="G915" s="30"/>
      <c r="H915" s="30"/>
      <c r="I915" s="30"/>
      <c r="J915" s="30"/>
      <c r="K915" s="30"/>
      <c r="L915" s="30"/>
    </row>
    <row r="916" spans="7:12" x14ac:dyDescent="0.25">
      <c r="G916" s="30"/>
      <c r="H916" s="30"/>
      <c r="I916" s="30"/>
      <c r="J916" s="30"/>
      <c r="K916" s="30"/>
      <c r="L916" s="30"/>
    </row>
    <row r="917" spans="7:12" x14ac:dyDescent="0.25">
      <c r="G917" s="30"/>
      <c r="H917" s="30"/>
      <c r="I917" s="30"/>
      <c r="J917" s="30"/>
      <c r="K917" s="30"/>
      <c r="L917" s="30"/>
    </row>
    <row r="918" spans="7:12" x14ac:dyDescent="0.25">
      <c r="G918" s="30"/>
      <c r="H918" s="30"/>
      <c r="I918" s="30"/>
      <c r="J918" s="30"/>
      <c r="K918" s="30"/>
      <c r="L918" s="30"/>
    </row>
    <row r="919" spans="7:12" x14ac:dyDescent="0.25">
      <c r="G919" s="30"/>
      <c r="H919" s="30"/>
      <c r="I919" s="30"/>
      <c r="J919" s="30"/>
      <c r="K919" s="30"/>
      <c r="L919" s="30"/>
    </row>
    <row r="920" spans="7:12" x14ac:dyDescent="0.25">
      <c r="G920" s="30"/>
      <c r="H920" s="30"/>
      <c r="I920" s="30"/>
      <c r="J920" s="30"/>
      <c r="K920" s="30"/>
      <c r="L920" s="30"/>
    </row>
    <row r="921" spans="7:12" x14ac:dyDescent="0.25">
      <c r="G921" s="30"/>
      <c r="H921" s="30"/>
      <c r="I921" s="30"/>
      <c r="J921" s="30"/>
      <c r="K921" s="30"/>
      <c r="L921" s="30"/>
    </row>
    <row r="922" spans="7:12" x14ac:dyDescent="0.25">
      <c r="G922" s="30"/>
      <c r="H922" s="30"/>
      <c r="I922" s="30"/>
      <c r="J922" s="30"/>
      <c r="K922" s="30"/>
      <c r="L922" s="30"/>
    </row>
    <row r="923" spans="7:12" x14ac:dyDescent="0.25">
      <c r="G923" s="30"/>
      <c r="H923" s="30"/>
      <c r="I923" s="30"/>
      <c r="J923" s="30"/>
      <c r="K923" s="30"/>
      <c r="L923" s="30"/>
    </row>
    <row r="924" spans="7:12" x14ac:dyDescent="0.25">
      <c r="G924" s="30"/>
      <c r="H924" s="30"/>
      <c r="I924" s="30"/>
      <c r="J924" s="30"/>
      <c r="K924" s="30"/>
      <c r="L924" s="30"/>
    </row>
    <row r="925" spans="7:12" x14ac:dyDescent="0.25">
      <c r="G925" s="30"/>
      <c r="H925" s="30"/>
      <c r="I925" s="30"/>
      <c r="J925" s="30"/>
      <c r="K925" s="30"/>
      <c r="L925" s="30"/>
    </row>
    <row r="926" spans="7:12" x14ac:dyDescent="0.25">
      <c r="G926" s="30"/>
      <c r="H926" s="30"/>
      <c r="I926" s="30"/>
      <c r="J926" s="30"/>
      <c r="K926" s="30"/>
      <c r="L926" s="30"/>
    </row>
    <row r="927" spans="7:12" x14ac:dyDescent="0.25">
      <c r="G927" s="30"/>
      <c r="H927" s="30"/>
      <c r="I927" s="30"/>
      <c r="J927" s="30"/>
      <c r="K927" s="30"/>
      <c r="L927" s="30"/>
    </row>
    <row r="928" spans="7:12" x14ac:dyDescent="0.25">
      <c r="G928" s="30"/>
      <c r="H928" s="30"/>
      <c r="I928" s="30"/>
      <c r="J928" s="30"/>
      <c r="K928" s="30"/>
      <c r="L928" s="30"/>
    </row>
    <row r="929" spans="7:12" x14ac:dyDescent="0.25">
      <c r="G929" s="30"/>
      <c r="H929" s="30"/>
      <c r="I929" s="30"/>
      <c r="J929" s="30"/>
      <c r="K929" s="30"/>
      <c r="L929" s="30"/>
    </row>
    <row r="930" spans="7:12" x14ac:dyDescent="0.25">
      <c r="G930" s="30"/>
      <c r="H930" s="30"/>
      <c r="I930" s="30"/>
      <c r="J930" s="30"/>
      <c r="K930" s="30"/>
      <c r="L930" s="30"/>
    </row>
    <row r="931" spans="7:12" x14ac:dyDescent="0.25">
      <c r="G931" s="30"/>
      <c r="H931" s="30"/>
      <c r="I931" s="30"/>
      <c r="J931" s="30"/>
      <c r="K931" s="30"/>
      <c r="L931" s="30"/>
    </row>
    <row r="932" spans="7:12" x14ac:dyDescent="0.25">
      <c r="G932" s="30"/>
      <c r="H932" s="30"/>
      <c r="I932" s="30"/>
      <c r="J932" s="30"/>
      <c r="K932" s="30"/>
      <c r="L932" s="30"/>
    </row>
    <row r="933" spans="7:12" x14ac:dyDescent="0.25">
      <c r="G933" s="30"/>
      <c r="H933" s="30"/>
      <c r="I933" s="30"/>
      <c r="J933" s="30"/>
      <c r="K933" s="30"/>
      <c r="L933" s="30"/>
    </row>
    <row r="934" spans="7:12" x14ac:dyDescent="0.25">
      <c r="G934" s="30"/>
      <c r="H934" s="30"/>
      <c r="I934" s="30"/>
      <c r="J934" s="30"/>
      <c r="K934" s="30"/>
      <c r="L934" s="30"/>
    </row>
    <row r="935" spans="7:12" x14ac:dyDescent="0.25">
      <c r="G935" s="30"/>
      <c r="H935" s="30"/>
      <c r="I935" s="30"/>
      <c r="J935" s="30"/>
      <c r="K935" s="30"/>
      <c r="L935" s="30"/>
    </row>
    <row r="936" spans="7:12" x14ac:dyDescent="0.25">
      <c r="G936" s="30"/>
      <c r="H936" s="30"/>
      <c r="I936" s="30"/>
      <c r="J936" s="30"/>
      <c r="K936" s="30"/>
      <c r="L936" s="30"/>
    </row>
    <row r="937" spans="7:12" x14ac:dyDescent="0.25">
      <c r="G937" s="30"/>
      <c r="H937" s="30"/>
      <c r="I937" s="30"/>
      <c r="J937" s="30"/>
      <c r="K937" s="30"/>
      <c r="L937" s="30"/>
    </row>
    <row r="938" spans="7:12" x14ac:dyDescent="0.25">
      <c r="G938" s="30"/>
      <c r="H938" s="30"/>
      <c r="I938" s="30"/>
      <c r="J938" s="30"/>
      <c r="K938" s="30"/>
      <c r="L938" s="30"/>
    </row>
    <row r="939" spans="7:12" x14ac:dyDescent="0.25">
      <c r="G939" s="30"/>
      <c r="H939" s="30"/>
      <c r="I939" s="30"/>
      <c r="J939" s="30"/>
      <c r="K939" s="30"/>
      <c r="L939" s="30"/>
    </row>
    <row r="940" spans="7:12" x14ac:dyDescent="0.25">
      <c r="G940" s="30"/>
      <c r="H940" s="30"/>
      <c r="I940" s="30"/>
      <c r="J940" s="30"/>
      <c r="K940" s="30"/>
      <c r="L940" s="30"/>
    </row>
    <row r="941" spans="7:12" x14ac:dyDescent="0.25">
      <c r="G941" s="30"/>
      <c r="H941" s="30"/>
      <c r="I941" s="30"/>
      <c r="J941" s="30"/>
      <c r="K941" s="30"/>
      <c r="L941" s="30"/>
    </row>
    <row r="942" spans="7:12" x14ac:dyDescent="0.25">
      <c r="G942" s="30"/>
      <c r="H942" s="30"/>
      <c r="I942" s="30"/>
      <c r="J942" s="30"/>
      <c r="K942" s="30"/>
      <c r="L942" s="30"/>
    </row>
    <row r="943" spans="7:12" x14ac:dyDescent="0.25">
      <c r="G943" s="30"/>
      <c r="H943" s="30"/>
      <c r="I943" s="30"/>
      <c r="J943" s="30"/>
      <c r="K943" s="30"/>
      <c r="L943" s="30"/>
    </row>
    <row r="944" spans="7:12" x14ac:dyDescent="0.25">
      <c r="G944" s="30"/>
      <c r="H944" s="30"/>
      <c r="I944" s="30"/>
      <c r="J944" s="30"/>
      <c r="K944" s="30"/>
      <c r="L944" s="30"/>
    </row>
    <row r="945" spans="7:12" x14ac:dyDescent="0.25">
      <c r="G945" s="30"/>
      <c r="H945" s="30"/>
      <c r="I945" s="30"/>
      <c r="J945" s="30"/>
      <c r="K945" s="30"/>
      <c r="L945" s="30"/>
    </row>
    <row r="946" spans="7:12" x14ac:dyDescent="0.25">
      <c r="G946" s="30"/>
      <c r="H946" s="30"/>
      <c r="I946" s="30"/>
      <c r="J946" s="30"/>
      <c r="K946" s="30"/>
      <c r="L946" s="30"/>
    </row>
    <row r="947" spans="7:12" x14ac:dyDescent="0.25">
      <c r="G947" s="30"/>
      <c r="H947" s="30"/>
      <c r="I947" s="30"/>
      <c r="J947" s="30"/>
      <c r="K947" s="30"/>
      <c r="L947" s="30"/>
    </row>
    <row r="948" spans="7:12" x14ac:dyDescent="0.25">
      <c r="G948" s="30"/>
      <c r="H948" s="30"/>
      <c r="I948" s="30"/>
      <c r="J948" s="30"/>
      <c r="K948" s="30"/>
      <c r="L948" s="30"/>
    </row>
    <row r="949" spans="7:12" x14ac:dyDescent="0.25">
      <c r="G949" s="30"/>
      <c r="H949" s="30"/>
      <c r="I949" s="30"/>
      <c r="J949" s="30"/>
      <c r="K949" s="30"/>
      <c r="L949" s="30"/>
    </row>
    <row r="950" spans="7:12" x14ac:dyDescent="0.25">
      <c r="G950" s="30"/>
      <c r="H950" s="30"/>
      <c r="I950" s="30"/>
      <c r="J950" s="30"/>
      <c r="K950" s="30"/>
      <c r="L950" s="30"/>
    </row>
    <row r="951" spans="7:12" x14ac:dyDescent="0.25">
      <c r="G951" s="30"/>
      <c r="H951" s="30"/>
      <c r="I951" s="30"/>
      <c r="J951" s="30"/>
      <c r="K951" s="30"/>
      <c r="L951" s="30"/>
    </row>
    <row r="952" spans="7:12" x14ac:dyDescent="0.25">
      <c r="G952" s="30"/>
      <c r="H952" s="30"/>
      <c r="I952" s="30"/>
      <c r="J952" s="30"/>
      <c r="K952" s="30"/>
      <c r="L952" s="30"/>
    </row>
    <row r="953" spans="7:12" x14ac:dyDescent="0.25">
      <c r="G953" s="30"/>
      <c r="H953" s="30"/>
      <c r="I953" s="30"/>
      <c r="J953" s="30"/>
      <c r="K953" s="30"/>
      <c r="L953" s="30"/>
    </row>
    <row r="954" spans="7:12" x14ac:dyDescent="0.25">
      <c r="G954" s="30"/>
      <c r="H954" s="30"/>
      <c r="I954" s="30"/>
      <c r="J954" s="30"/>
      <c r="K954" s="30"/>
      <c r="L954" s="30"/>
    </row>
    <row r="955" spans="7:12" x14ac:dyDescent="0.25">
      <c r="G955" s="30"/>
      <c r="H955" s="30"/>
      <c r="I955" s="30"/>
      <c r="J955" s="30"/>
      <c r="K955" s="30"/>
      <c r="L955" s="30"/>
    </row>
    <row r="956" spans="7:12" x14ac:dyDescent="0.25">
      <c r="G956" s="30"/>
      <c r="H956" s="30"/>
      <c r="I956" s="30"/>
      <c r="J956" s="30"/>
      <c r="K956" s="30"/>
      <c r="L956" s="30"/>
    </row>
    <row r="957" spans="7:12" x14ac:dyDescent="0.25">
      <c r="G957" s="30"/>
      <c r="H957" s="30"/>
      <c r="I957" s="30"/>
      <c r="J957" s="30"/>
      <c r="K957" s="30"/>
      <c r="L957" s="30"/>
    </row>
    <row r="958" spans="7:12" x14ac:dyDescent="0.25">
      <c r="G958" s="30"/>
      <c r="H958" s="30"/>
      <c r="I958" s="30"/>
      <c r="J958" s="30"/>
      <c r="K958" s="30"/>
      <c r="L958" s="30"/>
    </row>
    <row r="959" spans="7:12" x14ac:dyDescent="0.25">
      <c r="G959" s="30"/>
      <c r="H959" s="30"/>
      <c r="I959" s="30"/>
      <c r="J959" s="30"/>
      <c r="K959" s="30"/>
      <c r="L959" s="30"/>
    </row>
    <row r="960" spans="7:12" x14ac:dyDescent="0.25">
      <c r="G960" s="30"/>
      <c r="H960" s="30"/>
      <c r="I960" s="30"/>
      <c r="J960" s="30"/>
      <c r="K960" s="30"/>
      <c r="L960" s="30"/>
    </row>
    <row r="961" spans="7:12" x14ac:dyDescent="0.25">
      <c r="G961" s="30"/>
      <c r="H961" s="30"/>
      <c r="I961" s="30"/>
      <c r="J961" s="30"/>
      <c r="K961" s="30"/>
      <c r="L961" s="30"/>
    </row>
    <row r="962" spans="7:12" x14ac:dyDescent="0.25">
      <c r="G962" s="30"/>
      <c r="H962" s="30"/>
      <c r="I962" s="30"/>
      <c r="J962" s="30"/>
      <c r="K962" s="30"/>
      <c r="L962" s="30"/>
    </row>
    <row r="963" spans="7:12" x14ac:dyDescent="0.25">
      <c r="G963" s="30"/>
      <c r="H963" s="30"/>
      <c r="I963" s="30"/>
      <c r="J963" s="30"/>
      <c r="K963" s="30"/>
      <c r="L963" s="30"/>
    </row>
    <row r="964" spans="7:12" x14ac:dyDescent="0.25">
      <c r="G964" s="30"/>
      <c r="H964" s="30"/>
      <c r="I964" s="30"/>
      <c r="J964" s="30"/>
      <c r="K964" s="30"/>
      <c r="L964" s="30"/>
    </row>
    <row r="965" spans="7:12" x14ac:dyDescent="0.25">
      <c r="G965" s="30"/>
      <c r="H965" s="30"/>
      <c r="I965" s="30"/>
      <c r="J965" s="30"/>
      <c r="K965" s="30"/>
      <c r="L965" s="30"/>
    </row>
    <row r="966" spans="7:12" x14ac:dyDescent="0.25">
      <c r="G966" s="30"/>
      <c r="H966" s="30"/>
      <c r="I966" s="30"/>
      <c r="J966" s="30"/>
      <c r="K966" s="30"/>
      <c r="L966" s="30"/>
    </row>
    <row r="967" spans="7:12" x14ac:dyDescent="0.25">
      <c r="G967" s="30"/>
      <c r="H967" s="30"/>
      <c r="I967" s="30"/>
      <c r="J967" s="30"/>
      <c r="K967" s="30"/>
      <c r="L967" s="30"/>
    </row>
    <row r="968" spans="7:12" x14ac:dyDescent="0.25">
      <c r="G968" s="30"/>
      <c r="H968" s="30"/>
      <c r="I968" s="30"/>
      <c r="J968" s="30"/>
      <c r="K968" s="30"/>
      <c r="L968" s="30"/>
    </row>
    <row r="969" spans="7:12" x14ac:dyDescent="0.25">
      <c r="G969" s="30"/>
      <c r="H969" s="30"/>
      <c r="I969" s="30"/>
      <c r="J969" s="30"/>
      <c r="K969" s="30"/>
      <c r="L969" s="30"/>
    </row>
    <row r="970" spans="7:12" x14ac:dyDescent="0.25">
      <c r="G970" s="30"/>
      <c r="H970" s="30"/>
      <c r="I970" s="30"/>
      <c r="J970" s="30"/>
      <c r="K970" s="30"/>
      <c r="L970" s="30"/>
    </row>
    <row r="971" spans="7:12" x14ac:dyDescent="0.25">
      <c r="G971" s="30"/>
      <c r="H971" s="30"/>
      <c r="I971" s="30"/>
      <c r="J971" s="30"/>
      <c r="K971" s="30"/>
      <c r="L971" s="30"/>
    </row>
    <row r="972" spans="7:12" x14ac:dyDescent="0.25">
      <c r="G972" s="30"/>
      <c r="H972" s="30"/>
      <c r="I972" s="30"/>
      <c r="J972" s="30"/>
      <c r="K972" s="30"/>
      <c r="L972" s="30"/>
    </row>
    <row r="973" spans="7:12" x14ac:dyDescent="0.25">
      <c r="G973" s="30"/>
      <c r="H973" s="30"/>
      <c r="I973" s="30"/>
      <c r="J973" s="30"/>
      <c r="K973" s="30"/>
      <c r="L973" s="30"/>
    </row>
    <row r="974" spans="7:12" x14ac:dyDescent="0.25">
      <c r="G974" s="30"/>
      <c r="H974" s="30"/>
      <c r="I974" s="30"/>
      <c r="J974" s="30"/>
      <c r="K974" s="30"/>
      <c r="L974" s="30"/>
    </row>
    <row r="975" spans="7:12" x14ac:dyDescent="0.25">
      <c r="G975" s="30"/>
      <c r="H975" s="30"/>
      <c r="I975" s="30"/>
      <c r="J975" s="30"/>
      <c r="K975" s="30"/>
      <c r="L975" s="30"/>
    </row>
    <row r="976" spans="7:12" x14ac:dyDescent="0.25">
      <c r="G976" s="30"/>
      <c r="H976" s="30"/>
      <c r="I976" s="30"/>
      <c r="J976" s="30"/>
      <c r="K976" s="30"/>
      <c r="L976" s="30"/>
    </row>
    <row r="977" spans="7:12" x14ac:dyDescent="0.25">
      <c r="G977" s="30"/>
      <c r="H977" s="30"/>
      <c r="I977" s="30"/>
      <c r="J977" s="30"/>
      <c r="K977" s="30"/>
      <c r="L977" s="30"/>
    </row>
    <row r="978" spans="7:12" x14ac:dyDescent="0.25">
      <c r="G978" s="30"/>
      <c r="H978" s="30"/>
      <c r="I978" s="30"/>
      <c r="J978" s="30"/>
      <c r="K978" s="30"/>
      <c r="L978" s="30"/>
    </row>
    <row r="979" spans="7:12" x14ac:dyDescent="0.25">
      <c r="G979" s="30"/>
      <c r="H979" s="30"/>
      <c r="I979" s="30"/>
      <c r="J979" s="30"/>
      <c r="K979" s="30"/>
      <c r="L979" s="30"/>
    </row>
    <row r="980" spans="7:12" x14ac:dyDescent="0.25">
      <c r="G980" s="30"/>
      <c r="H980" s="30"/>
      <c r="I980" s="30"/>
      <c r="J980" s="30"/>
      <c r="K980" s="30"/>
      <c r="L980" s="30"/>
    </row>
    <row r="981" spans="7:12" x14ac:dyDescent="0.25">
      <c r="G981" s="30"/>
      <c r="H981" s="30"/>
      <c r="I981" s="30"/>
      <c r="J981" s="30"/>
      <c r="K981" s="30"/>
      <c r="L981" s="30"/>
    </row>
    <row r="982" spans="7:12" x14ac:dyDescent="0.25">
      <c r="G982" s="30"/>
      <c r="H982" s="30"/>
      <c r="I982" s="30"/>
      <c r="J982" s="30"/>
      <c r="K982" s="30"/>
      <c r="L982" s="30"/>
    </row>
    <row r="983" spans="7:12" x14ac:dyDescent="0.25">
      <c r="G983" s="30"/>
      <c r="H983" s="30"/>
      <c r="I983" s="30"/>
      <c r="J983" s="30"/>
      <c r="K983" s="30"/>
      <c r="L983" s="30"/>
    </row>
    <row r="984" spans="7:12" x14ac:dyDescent="0.25">
      <c r="G984" s="30"/>
      <c r="H984" s="30"/>
      <c r="I984" s="30"/>
      <c r="J984" s="30"/>
      <c r="K984" s="30"/>
      <c r="L984" s="30"/>
    </row>
    <row r="985" spans="7:12" x14ac:dyDescent="0.25">
      <c r="G985" s="30"/>
      <c r="H985" s="30"/>
      <c r="I985" s="30"/>
      <c r="J985" s="30"/>
      <c r="K985" s="30"/>
      <c r="L985" s="30"/>
    </row>
    <row r="986" spans="7:12" x14ac:dyDescent="0.25">
      <c r="G986" s="30"/>
      <c r="H986" s="30"/>
      <c r="I986" s="30"/>
      <c r="J986" s="30"/>
      <c r="K986" s="30"/>
      <c r="L986" s="30"/>
    </row>
    <row r="987" spans="7:12" x14ac:dyDescent="0.25">
      <c r="G987" s="30"/>
      <c r="H987" s="30"/>
      <c r="I987" s="30"/>
      <c r="J987" s="30"/>
      <c r="K987" s="30"/>
      <c r="L987" s="30"/>
    </row>
    <row r="988" spans="7:12" x14ac:dyDescent="0.25">
      <c r="G988" s="30"/>
      <c r="H988" s="30"/>
      <c r="I988" s="30"/>
      <c r="J988" s="30"/>
      <c r="K988" s="30"/>
      <c r="L988" s="30"/>
    </row>
    <row r="989" spans="7:12" x14ac:dyDescent="0.25">
      <c r="G989" s="30"/>
      <c r="H989" s="30"/>
      <c r="I989" s="30"/>
      <c r="J989" s="30"/>
      <c r="K989" s="30"/>
      <c r="L989" s="30"/>
    </row>
    <row r="990" spans="7:12" x14ac:dyDescent="0.25">
      <c r="G990" s="30"/>
      <c r="H990" s="30"/>
      <c r="I990" s="30"/>
      <c r="J990" s="30"/>
      <c r="K990" s="30"/>
      <c r="L990" s="30"/>
    </row>
    <row r="991" spans="7:12" x14ac:dyDescent="0.25">
      <c r="G991" s="30"/>
      <c r="H991" s="30"/>
      <c r="I991" s="30"/>
      <c r="J991" s="30"/>
      <c r="K991" s="30"/>
      <c r="L991" s="30"/>
    </row>
    <row r="992" spans="7:12" x14ac:dyDescent="0.25">
      <c r="G992" s="30"/>
      <c r="H992" s="30"/>
      <c r="I992" s="30"/>
      <c r="J992" s="30"/>
      <c r="K992" s="30"/>
      <c r="L992" s="30"/>
    </row>
    <row r="993" spans="7:12" x14ac:dyDescent="0.25">
      <c r="G993" s="30"/>
      <c r="H993" s="30"/>
      <c r="I993" s="30"/>
      <c r="J993" s="30"/>
      <c r="K993" s="30"/>
      <c r="L993" s="30"/>
    </row>
    <row r="994" spans="7:12" x14ac:dyDescent="0.25">
      <c r="G994" s="30"/>
      <c r="H994" s="30"/>
      <c r="I994" s="30"/>
      <c r="J994" s="30"/>
      <c r="K994" s="30"/>
      <c r="L994" s="30"/>
    </row>
    <row r="995" spans="7:12" x14ac:dyDescent="0.25">
      <c r="G995" s="30"/>
      <c r="H995" s="30"/>
      <c r="I995" s="30"/>
      <c r="J995" s="30"/>
      <c r="K995" s="30"/>
      <c r="L995" s="30"/>
    </row>
    <row r="996" spans="7:12" x14ac:dyDescent="0.25">
      <c r="G996" s="30"/>
      <c r="H996" s="30"/>
      <c r="I996" s="30"/>
      <c r="J996" s="30"/>
      <c r="K996" s="30"/>
      <c r="L996" s="30"/>
    </row>
    <row r="997" spans="7:12" x14ac:dyDescent="0.25">
      <c r="G997" s="30"/>
      <c r="H997" s="30"/>
      <c r="I997" s="30"/>
      <c r="J997" s="30"/>
      <c r="K997" s="30"/>
      <c r="L997" s="30"/>
    </row>
    <row r="998" spans="7:12" x14ac:dyDescent="0.25">
      <c r="G998" s="30"/>
      <c r="H998" s="30"/>
      <c r="I998" s="30"/>
      <c r="J998" s="30"/>
      <c r="K998" s="30"/>
      <c r="L998" s="30"/>
    </row>
    <row r="999" spans="7:12" x14ac:dyDescent="0.25">
      <c r="G999" s="30"/>
      <c r="H999" s="30"/>
      <c r="I999" s="30"/>
      <c r="J999" s="30"/>
      <c r="K999" s="30"/>
      <c r="L999" s="30"/>
    </row>
    <row r="1000" spans="7:12" x14ac:dyDescent="0.25">
      <c r="G1000" s="30"/>
      <c r="H1000" s="30"/>
      <c r="I1000" s="30"/>
      <c r="J1000" s="30"/>
      <c r="K1000" s="30"/>
      <c r="L1000" s="30"/>
    </row>
    <row r="1001" spans="7:12" x14ac:dyDescent="0.25">
      <c r="G1001" s="30"/>
      <c r="H1001" s="30"/>
      <c r="I1001" s="30"/>
      <c r="J1001" s="30"/>
      <c r="K1001" s="30"/>
      <c r="L1001" s="30"/>
    </row>
    <row r="1002" spans="7:12" x14ac:dyDescent="0.25">
      <c r="G1002" s="30"/>
      <c r="H1002" s="30"/>
      <c r="I1002" s="30"/>
      <c r="J1002" s="30"/>
      <c r="K1002" s="30"/>
      <c r="L1002" s="30"/>
    </row>
    <row r="1003" spans="7:12" x14ac:dyDescent="0.25">
      <c r="G1003" s="30"/>
      <c r="H1003" s="30"/>
      <c r="I1003" s="30"/>
      <c r="J1003" s="30"/>
      <c r="K1003" s="30"/>
      <c r="L1003" s="30"/>
    </row>
    <row r="1004" spans="7:12" x14ac:dyDescent="0.25">
      <c r="G1004" s="30"/>
      <c r="H1004" s="30"/>
      <c r="I1004" s="30"/>
      <c r="J1004" s="30"/>
      <c r="K1004" s="30"/>
      <c r="L1004" s="30"/>
    </row>
    <row r="1005" spans="7:12" x14ac:dyDescent="0.25">
      <c r="G1005" s="30"/>
      <c r="H1005" s="30"/>
      <c r="I1005" s="30"/>
      <c r="J1005" s="30"/>
      <c r="K1005" s="30"/>
      <c r="L1005" s="30"/>
    </row>
    <row r="1006" spans="7:12" x14ac:dyDescent="0.25">
      <c r="G1006" s="30"/>
      <c r="H1006" s="30"/>
      <c r="I1006" s="30"/>
      <c r="J1006" s="30"/>
      <c r="K1006" s="30"/>
      <c r="L1006" s="30"/>
    </row>
    <row r="1007" spans="7:12" x14ac:dyDescent="0.25">
      <c r="G1007" s="30"/>
      <c r="H1007" s="30"/>
      <c r="I1007" s="30"/>
      <c r="J1007" s="30"/>
      <c r="K1007" s="30"/>
      <c r="L1007" s="30"/>
    </row>
    <row r="1008" spans="7:12" x14ac:dyDescent="0.25">
      <c r="G1008" s="30"/>
      <c r="H1008" s="30"/>
      <c r="I1008" s="30"/>
      <c r="J1008" s="30"/>
      <c r="K1008" s="30"/>
      <c r="L1008" s="30"/>
    </row>
    <row r="1009" spans="7:12" x14ac:dyDescent="0.25">
      <c r="G1009" s="30"/>
      <c r="H1009" s="30"/>
      <c r="I1009" s="30"/>
      <c r="J1009" s="30"/>
      <c r="K1009" s="30"/>
      <c r="L1009" s="30"/>
    </row>
    <row r="1010" spans="7:12" x14ac:dyDescent="0.25">
      <c r="G1010" s="30"/>
      <c r="H1010" s="30"/>
      <c r="I1010" s="30"/>
      <c r="J1010" s="30"/>
      <c r="K1010" s="30"/>
      <c r="L1010" s="30"/>
    </row>
    <row r="1011" spans="7:12" x14ac:dyDescent="0.25">
      <c r="G1011" s="30"/>
      <c r="H1011" s="30"/>
      <c r="I1011" s="30"/>
      <c r="J1011" s="30"/>
      <c r="K1011" s="30"/>
      <c r="L1011" s="30"/>
    </row>
    <row r="1012" spans="7:12" x14ac:dyDescent="0.25">
      <c r="G1012" s="30"/>
      <c r="H1012" s="30"/>
      <c r="I1012" s="30"/>
      <c r="J1012" s="30"/>
      <c r="K1012" s="30"/>
      <c r="L1012" s="30"/>
    </row>
    <row r="1013" spans="7:12" x14ac:dyDescent="0.25">
      <c r="G1013" s="30"/>
      <c r="H1013" s="30"/>
      <c r="I1013" s="30"/>
      <c r="J1013" s="30"/>
      <c r="K1013" s="30"/>
      <c r="L1013" s="30"/>
    </row>
    <row r="1014" spans="7:12" x14ac:dyDescent="0.25">
      <c r="G1014" s="30"/>
      <c r="H1014" s="30"/>
      <c r="I1014" s="30"/>
      <c r="J1014" s="30"/>
      <c r="K1014" s="30"/>
      <c r="L1014" s="30"/>
    </row>
    <row r="1015" spans="7:12" x14ac:dyDescent="0.25">
      <c r="G1015" s="30"/>
      <c r="H1015" s="30"/>
      <c r="I1015" s="30"/>
      <c r="J1015" s="30"/>
      <c r="K1015" s="30"/>
      <c r="L1015" s="30"/>
    </row>
    <row r="1016" spans="7:12" x14ac:dyDescent="0.25">
      <c r="G1016" s="30"/>
      <c r="H1016" s="30"/>
      <c r="I1016" s="30"/>
      <c r="J1016" s="30"/>
      <c r="K1016" s="30"/>
      <c r="L1016" s="30"/>
    </row>
    <row r="1017" spans="7:12" x14ac:dyDescent="0.25">
      <c r="G1017" s="30"/>
      <c r="H1017" s="30"/>
      <c r="I1017" s="30"/>
      <c r="J1017" s="30"/>
      <c r="K1017" s="30"/>
      <c r="L1017" s="30"/>
    </row>
    <row r="1018" spans="7:12" x14ac:dyDescent="0.25">
      <c r="G1018" s="30"/>
      <c r="H1018" s="30"/>
      <c r="I1018" s="30"/>
      <c r="J1018" s="30"/>
      <c r="K1018" s="30"/>
      <c r="L1018" s="30"/>
    </row>
    <row r="1019" spans="7:12" x14ac:dyDescent="0.25">
      <c r="G1019" s="30"/>
      <c r="H1019" s="30"/>
      <c r="I1019" s="30"/>
      <c r="J1019" s="30"/>
      <c r="K1019" s="30"/>
      <c r="L1019" s="30"/>
    </row>
    <row r="1020" spans="7:12" x14ac:dyDescent="0.25">
      <c r="G1020" s="30"/>
      <c r="H1020" s="30"/>
      <c r="I1020" s="30"/>
      <c r="J1020" s="30"/>
      <c r="K1020" s="30"/>
      <c r="L1020" s="30"/>
    </row>
    <row r="1021" spans="7:12" x14ac:dyDescent="0.25">
      <c r="G1021" s="30"/>
      <c r="H1021" s="30"/>
      <c r="I1021" s="30"/>
      <c r="J1021" s="30"/>
      <c r="K1021" s="30"/>
      <c r="L1021" s="30"/>
    </row>
    <row r="1022" spans="7:12" x14ac:dyDescent="0.25">
      <c r="G1022" s="30"/>
      <c r="H1022" s="30"/>
      <c r="I1022" s="30"/>
      <c r="J1022" s="30"/>
      <c r="K1022" s="30"/>
      <c r="L1022" s="30"/>
    </row>
    <row r="1023" spans="7:12" x14ac:dyDescent="0.25">
      <c r="G1023" s="30"/>
      <c r="H1023" s="30"/>
      <c r="I1023" s="30"/>
      <c r="J1023" s="30"/>
      <c r="K1023" s="30"/>
      <c r="L1023" s="30"/>
    </row>
    <row r="1024" spans="7:12" x14ac:dyDescent="0.25">
      <c r="G1024" s="30"/>
      <c r="H1024" s="30"/>
      <c r="I1024" s="30"/>
      <c r="J1024" s="30"/>
      <c r="K1024" s="30"/>
      <c r="L1024" s="30"/>
    </row>
    <row r="1025" spans="7:12" x14ac:dyDescent="0.25">
      <c r="G1025" s="30"/>
      <c r="H1025" s="30"/>
      <c r="I1025" s="30"/>
      <c r="J1025" s="30"/>
      <c r="K1025" s="30"/>
      <c r="L1025" s="30"/>
    </row>
    <row r="1026" spans="7:12" x14ac:dyDescent="0.25">
      <c r="G1026" s="30"/>
      <c r="H1026" s="30"/>
      <c r="I1026" s="30"/>
      <c r="J1026" s="30"/>
      <c r="K1026" s="30"/>
      <c r="L1026" s="30"/>
    </row>
    <row r="1027" spans="7:12" x14ac:dyDescent="0.25">
      <c r="G1027" s="30"/>
      <c r="H1027" s="30"/>
      <c r="I1027" s="30"/>
      <c r="J1027" s="30"/>
      <c r="K1027" s="30"/>
      <c r="L1027" s="30"/>
    </row>
    <row r="1028" spans="7:12" x14ac:dyDescent="0.25">
      <c r="G1028" s="30"/>
      <c r="H1028" s="30"/>
      <c r="I1028" s="30"/>
      <c r="J1028" s="30"/>
      <c r="K1028" s="30"/>
      <c r="L1028" s="30"/>
    </row>
    <row r="1029" spans="7:12" x14ac:dyDescent="0.25">
      <c r="G1029" s="30"/>
      <c r="H1029" s="30"/>
      <c r="I1029" s="30"/>
      <c r="J1029" s="30"/>
      <c r="K1029" s="30"/>
      <c r="L1029" s="30"/>
    </row>
    <row r="1030" spans="7:12" x14ac:dyDescent="0.25">
      <c r="G1030" s="30"/>
      <c r="H1030" s="30"/>
      <c r="I1030" s="30"/>
      <c r="J1030" s="30"/>
      <c r="K1030" s="30"/>
      <c r="L1030" s="30"/>
    </row>
    <row r="1031" spans="7:12" x14ac:dyDescent="0.25">
      <c r="G1031" s="30"/>
      <c r="H1031" s="30"/>
      <c r="I1031" s="30"/>
      <c r="J1031" s="30"/>
      <c r="K1031" s="30"/>
      <c r="L1031" s="30"/>
    </row>
    <row r="1032" spans="7:12" x14ac:dyDescent="0.25">
      <c r="G1032" s="30"/>
      <c r="H1032" s="30"/>
      <c r="I1032" s="30"/>
      <c r="J1032" s="30"/>
      <c r="K1032" s="30"/>
      <c r="L1032" s="30"/>
    </row>
    <row r="1033" spans="7:12" x14ac:dyDescent="0.25">
      <c r="G1033" s="30"/>
      <c r="H1033" s="30"/>
      <c r="I1033" s="30"/>
      <c r="J1033" s="30"/>
      <c r="K1033" s="30"/>
      <c r="L1033" s="30"/>
    </row>
    <row r="1034" spans="7:12" x14ac:dyDescent="0.25">
      <c r="G1034" s="30"/>
      <c r="H1034" s="30"/>
      <c r="I1034" s="30"/>
      <c r="J1034" s="30"/>
      <c r="K1034" s="30"/>
      <c r="L1034" s="30"/>
    </row>
    <row r="1035" spans="7:12" x14ac:dyDescent="0.25">
      <c r="G1035" s="30"/>
      <c r="H1035" s="30"/>
      <c r="I1035" s="30"/>
      <c r="J1035" s="30"/>
      <c r="K1035" s="30"/>
      <c r="L1035" s="30"/>
    </row>
    <row r="1036" spans="7:12" x14ac:dyDescent="0.25">
      <c r="G1036" s="30"/>
      <c r="H1036" s="30"/>
      <c r="I1036" s="30"/>
      <c r="J1036" s="30"/>
      <c r="K1036" s="30"/>
      <c r="L1036" s="30"/>
    </row>
    <row r="1037" spans="7:12" x14ac:dyDescent="0.25">
      <c r="G1037" s="30"/>
      <c r="H1037" s="30"/>
      <c r="I1037" s="30"/>
      <c r="J1037" s="30"/>
      <c r="K1037" s="30"/>
      <c r="L1037" s="30"/>
    </row>
    <row r="1038" spans="7:12" x14ac:dyDescent="0.25">
      <c r="G1038" s="30"/>
      <c r="H1038" s="30"/>
      <c r="I1038" s="30"/>
      <c r="J1038" s="30"/>
      <c r="K1038" s="30"/>
      <c r="L1038" s="30"/>
    </row>
    <row r="1039" spans="7:12" x14ac:dyDescent="0.25">
      <c r="G1039" s="30"/>
      <c r="H1039" s="30"/>
      <c r="I1039" s="30"/>
      <c r="J1039" s="30"/>
      <c r="K1039" s="30"/>
      <c r="L1039" s="30"/>
    </row>
    <row r="1040" spans="7:12" x14ac:dyDescent="0.25">
      <c r="G1040" s="30"/>
      <c r="H1040" s="30"/>
      <c r="I1040" s="30"/>
      <c r="J1040" s="30"/>
      <c r="K1040" s="30"/>
      <c r="L1040" s="30"/>
    </row>
    <row r="1041" spans="7:12" x14ac:dyDescent="0.25">
      <c r="G1041" s="30"/>
      <c r="H1041" s="30"/>
      <c r="I1041" s="30"/>
      <c r="J1041" s="30"/>
      <c r="K1041" s="30"/>
      <c r="L1041" s="30"/>
    </row>
    <row r="1042" spans="7:12" x14ac:dyDescent="0.25">
      <c r="G1042" s="30"/>
      <c r="H1042" s="30"/>
      <c r="I1042" s="30"/>
      <c r="J1042" s="30"/>
      <c r="K1042" s="30"/>
      <c r="L1042" s="30"/>
    </row>
    <row r="1043" spans="7:12" x14ac:dyDescent="0.25">
      <c r="G1043" s="30"/>
      <c r="H1043" s="30"/>
      <c r="I1043" s="30"/>
      <c r="J1043" s="30"/>
      <c r="K1043" s="30"/>
      <c r="L1043" s="30"/>
    </row>
    <row r="1044" spans="7:12" x14ac:dyDescent="0.25">
      <c r="G1044" s="30"/>
      <c r="H1044" s="30"/>
      <c r="I1044" s="30"/>
      <c r="J1044" s="30"/>
      <c r="K1044" s="30"/>
      <c r="L1044" s="30"/>
    </row>
    <row r="1045" spans="7:12" x14ac:dyDescent="0.25">
      <c r="G1045" s="30"/>
      <c r="H1045" s="30"/>
      <c r="I1045" s="30"/>
      <c r="J1045" s="30"/>
      <c r="K1045" s="30"/>
      <c r="L1045" s="30"/>
    </row>
    <row r="1046" spans="7:12" x14ac:dyDescent="0.25">
      <c r="G1046" s="30"/>
      <c r="H1046" s="30"/>
      <c r="I1046" s="30"/>
      <c r="J1046" s="30"/>
      <c r="K1046" s="30"/>
      <c r="L1046" s="30"/>
    </row>
    <row r="1047" spans="7:12" x14ac:dyDescent="0.25">
      <c r="G1047" s="30"/>
      <c r="H1047" s="30"/>
      <c r="I1047" s="30"/>
      <c r="J1047" s="30"/>
      <c r="K1047" s="30"/>
      <c r="L1047" s="30"/>
    </row>
    <row r="1048" spans="7:12" x14ac:dyDescent="0.25">
      <c r="G1048" s="30"/>
      <c r="H1048" s="30"/>
      <c r="I1048" s="30"/>
      <c r="J1048" s="30"/>
      <c r="K1048" s="30"/>
      <c r="L1048" s="30"/>
    </row>
    <row r="1049" spans="7:12" x14ac:dyDescent="0.25">
      <c r="G1049" s="30"/>
      <c r="H1049" s="30"/>
      <c r="I1049" s="30"/>
      <c r="J1049" s="30"/>
      <c r="K1049" s="30"/>
      <c r="L1049" s="30"/>
    </row>
    <row r="1050" spans="7:12" x14ac:dyDescent="0.25">
      <c r="G1050" s="30"/>
      <c r="H1050" s="30"/>
      <c r="I1050" s="30"/>
      <c r="J1050" s="30"/>
      <c r="K1050" s="30"/>
      <c r="L1050" s="30"/>
    </row>
    <row r="1051" spans="7:12" x14ac:dyDescent="0.25">
      <c r="G1051" s="30"/>
      <c r="H1051" s="30"/>
      <c r="I1051" s="30"/>
      <c r="J1051" s="30"/>
      <c r="K1051" s="30"/>
      <c r="L1051" s="30"/>
    </row>
    <row r="1052" spans="7:12" x14ac:dyDescent="0.25">
      <c r="G1052" s="30"/>
      <c r="H1052" s="30"/>
      <c r="I1052" s="30"/>
      <c r="J1052" s="30"/>
      <c r="K1052" s="30"/>
      <c r="L1052" s="30"/>
    </row>
    <row r="1053" spans="7:12" x14ac:dyDescent="0.25">
      <c r="G1053" s="30"/>
      <c r="H1053" s="30"/>
      <c r="I1053" s="30"/>
      <c r="J1053" s="30"/>
      <c r="K1053" s="30"/>
      <c r="L1053" s="30"/>
    </row>
    <row r="1054" spans="7:12" x14ac:dyDescent="0.25">
      <c r="G1054" s="30"/>
      <c r="H1054" s="30"/>
      <c r="I1054" s="30"/>
      <c r="J1054" s="30"/>
      <c r="K1054" s="30"/>
      <c r="L1054" s="30"/>
    </row>
    <row r="1055" spans="7:12" x14ac:dyDescent="0.25">
      <c r="G1055" s="30"/>
      <c r="H1055" s="30"/>
      <c r="I1055" s="30"/>
      <c r="J1055" s="30"/>
      <c r="K1055" s="30"/>
      <c r="L1055" s="30"/>
    </row>
    <row r="1056" spans="7:12" x14ac:dyDescent="0.25">
      <c r="G1056" s="30"/>
      <c r="H1056" s="30"/>
      <c r="I1056" s="30"/>
      <c r="J1056" s="30"/>
      <c r="K1056" s="30"/>
      <c r="L1056" s="30"/>
    </row>
    <row r="1057" spans="7:12" x14ac:dyDescent="0.25">
      <c r="G1057" s="30"/>
      <c r="H1057" s="30"/>
      <c r="I1057" s="30"/>
      <c r="J1057" s="30"/>
      <c r="K1057" s="30"/>
      <c r="L1057" s="30"/>
    </row>
    <row r="1058" spans="7:12" x14ac:dyDescent="0.25">
      <c r="G1058" s="30"/>
      <c r="H1058" s="30"/>
      <c r="I1058" s="30"/>
      <c r="J1058" s="30"/>
      <c r="K1058" s="30"/>
      <c r="L1058" s="30"/>
    </row>
    <row r="1059" spans="7:12" x14ac:dyDescent="0.25">
      <c r="G1059" s="30"/>
      <c r="H1059" s="30"/>
      <c r="I1059" s="30"/>
      <c r="J1059" s="30"/>
      <c r="K1059" s="30"/>
      <c r="L1059" s="30"/>
    </row>
    <row r="1060" spans="7:12" x14ac:dyDescent="0.25">
      <c r="G1060" s="30"/>
      <c r="H1060" s="30"/>
      <c r="I1060" s="30"/>
      <c r="J1060" s="30"/>
      <c r="K1060" s="30"/>
      <c r="L1060" s="30"/>
    </row>
    <row r="1061" spans="7:12" x14ac:dyDescent="0.25">
      <c r="G1061" s="30"/>
      <c r="H1061" s="30"/>
      <c r="I1061" s="30"/>
      <c r="J1061" s="30"/>
      <c r="K1061" s="30"/>
      <c r="L1061" s="30"/>
    </row>
    <row r="1062" spans="7:12" x14ac:dyDescent="0.25">
      <c r="G1062" s="30"/>
      <c r="H1062" s="30"/>
      <c r="I1062" s="30"/>
      <c r="J1062" s="30"/>
      <c r="K1062" s="30"/>
      <c r="L1062" s="30"/>
    </row>
    <row r="1063" spans="7:12" x14ac:dyDescent="0.25">
      <c r="G1063" s="30"/>
      <c r="H1063" s="30"/>
      <c r="I1063" s="30"/>
      <c r="J1063" s="30"/>
      <c r="K1063" s="30"/>
      <c r="L1063" s="30"/>
    </row>
    <row r="1064" spans="7:12" x14ac:dyDescent="0.25">
      <c r="G1064" s="30"/>
      <c r="H1064" s="30"/>
      <c r="I1064" s="30"/>
      <c r="J1064" s="30"/>
      <c r="K1064" s="30"/>
      <c r="L1064" s="30"/>
    </row>
    <row r="1065" spans="7:12" x14ac:dyDescent="0.25">
      <c r="G1065" s="30"/>
      <c r="H1065" s="30"/>
      <c r="I1065" s="30"/>
      <c r="J1065" s="30"/>
      <c r="K1065" s="30"/>
      <c r="L1065" s="30"/>
    </row>
    <row r="1066" spans="7:12" x14ac:dyDescent="0.25">
      <c r="G1066" s="30"/>
      <c r="H1066" s="30"/>
      <c r="I1066" s="30"/>
      <c r="J1066" s="30"/>
      <c r="K1066" s="30"/>
      <c r="L1066" s="30"/>
    </row>
    <row r="1067" spans="7:12" x14ac:dyDescent="0.25">
      <c r="G1067" s="30"/>
      <c r="H1067" s="30"/>
      <c r="I1067" s="30"/>
      <c r="J1067" s="30"/>
      <c r="K1067" s="30"/>
      <c r="L1067" s="30"/>
    </row>
    <row r="1068" spans="7:12" x14ac:dyDescent="0.25">
      <c r="G1068" s="30"/>
      <c r="H1068" s="30"/>
      <c r="I1068" s="30"/>
      <c r="J1068" s="30"/>
      <c r="K1068" s="30"/>
      <c r="L1068" s="30"/>
    </row>
    <row r="1069" spans="7:12" x14ac:dyDescent="0.25">
      <c r="G1069" s="30"/>
      <c r="H1069" s="30"/>
      <c r="I1069" s="30"/>
      <c r="J1069" s="30"/>
      <c r="K1069" s="30"/>
      <c r="L1069" s="30"/>
    </row>
    <row r="1070" spans="7:12" x14ac:dyDescent="0.25">
      <c r="G1070" s="30"/>
      <c r="H1070" s="30"/>
      <c r="I1070" s="30"/>
      <c r="J1070" s="30"/>
      <c r="K1070" s="30"/>
      <c r="L1070" s="30"/>
    </row>
    <row r="1071" spans="7:12" x14ac:dyDescent="0.25">
      <c r="G1071" s="30"/>
      <c r="H1071" s="30"/>
      <c r="I1071" s="30"/>
      <c r="J1071" s="30"/>
      <c r="K1071" s="30"/>
      <c r="L1071" s="30"/>
    </row>
    <row r="1072" spans="7:12" x14ac:dyDescent="0.25">
      <c r="G1072" s="30"/>
      <c r="H1072" s="30"/>
      <c r="I1072" s="30"/>
      <c r="J1072" s="30"/>
      <c r="K1072" s="30"/>
      <c r="L1072" s="30"/>
    </row>
    <row r="1073" spans="7:12" x14ac:dyDescent="0.25">
      <c r="G1073" s="30"/>
      <c r="H1073" s="30"/>
      <c r="I1073" s="30"/>
      <c r="J1073" s="30"/>
      <c r="K1073" s="30"/>
      <c r="L1073" s="30"/>
    </row>
    <row r="1074" spans="7:12" x14ac:dyDescent="0.25">
      <c r="G1074" s="30"/>
      <c r="H1074" s="30"/>
      <c r="I1074" s="30"/>
      <c r="J1074" s="30"/>
      <c r="K1074" s="30"/>
      <c r="L1074" s="30"/>
    </row>
    <row r="1075" spans="7:12" x14ac:dyDescent="0.25">
      <c r="G1075" s="30"/>
      <c r="H1075" s="30"/>
      <c r="I1075" s="30"/>
      <c r="J1075" s="30"/>
      <c r="K1075" s="30"/>
      <c r="L1075" s="30"/>
    </row>
    <row r="1076" spans="7:12" x14ac:dyDescent="0.25">
      <c r="G1076" s="30"/>
      <c r="H1076" s="30"/>
      <c r="I1076" s="30"/>
      <c r="J1076" s="30"/>
      <c r="K1076" s="30"/>
      <c r="L1076" s="30"/>
    </row>
    <row r="1077" spans="7:12" x14ac:dyDescent="0.25">
      <c r="G1077" s="30"/>
      <c r="H1077" s="30"/>
      <c r="I1077" s="30"/>
      <c r="J1077" s="30"/>
      <c r="K1077" s="30"/>
      <c r="L1077" s="30"/>
    </row>
    <row r="1078" spans="7:12" x14ac:dyDescent="0.25">
      <c r="G1078" s="30"/>
      <c r="H1078" s="30"/>
      <c r="I1078" s="30"/>
      <c r="J1078" s="30"/>
      <c r="K1078" s="30"/>
      <c r="L1078" s="30"/>
    </row>
    <row r="1079" spans="7:12" x14ac:dyDescent="0.25">
      <c r="G1079" s="30"/>
      <c r="H1079" s="30"/>
      <c r="I1079" s="30"/>
      <c r="J1079" s="30"/>
      <c r="K1079" s="30"/>
      <c r="L1079" s="30"/>
    </row>
    <row r="1080" spans="7:12" x14ac:dyDescent="0.25">
      <c r="G1080" s="30"/>
      <c r="H1080" s="30"/>
      <c r="I1080" s="30"/>
      <c r="J1080" s="30"/>
      <c r="K1080" s="30"/>
      <c r="L1080" s="30"/>
    </row>
    <row r="1081" spans="7:12" x14ac:dyDescent="0.25">
      <c r="G1081" s="30"/>
      <c r="H1081" s="30"/>
      <c r="I1081" s="30"/>
      <c r="J1081" s="30"/>
      <c r="K1081" s="30"/>
      <c r="L1081" s="30"/>
    </row>
    <row r="1082" spans="7:12" x14ac:dyDescent="0.25">
      <c r="G1082" s="30"/>
      <c r="H1082" s="30"/>
      <c r="I1082" s="30"/>
      <c r="J1082" s="30"/>
      <c r="K1082" s="30"/>
      <c r="L1082" s="30"/>
    </row>
    <row r="1083" spans="7:12" x14ac:dyDescent="0.25">
      <c r="G1083" s="30"/>
      <c r="H1083" s="30"/>
      <c r="I1083" s="30"/>
      <c r="J1083" s="30"/>
      <c r="K1083" s="30"/>
      <c r="L1083" s="30"/>
    </row>
    <row r="1084" spans="7:12" x14ac:dyDescent="0.25">
      <c r="G1084" s="30"/>
      <c r="H1084" s="30"/>
      <c r="I1084" s="30"/>
      <c r="J1084" s="30"/>
      <c r="K1084" s="30"/>
      <c r="L1084" s="30"/>
    </row>
    <row r="1085" spans="7:12" x14ac:dyDescent="0.25">
      <c r="G1085" s="30"/>
      <c r="H1085" s="30"/>
      <c r="I1085" s="30"/>
      <c r="J1085" s="30"/>
      <c r="K1085" s="30"/>
      <c r="L1085" s="30"/>
    </row>
    <row r="1086" spans="7:12" x14ac:dyDescent="0.25">
      <c r="G1086" s="30"/>
      <c r="H1086" s="30"/>
      <c r="I1086" s="30"/>
      <c r="J1086" s="30"/>
      <c r="K1086" s="30"/>
      <c r="L1086" s="30"/>
    </row>
    <row r="1087" spans="7:12" x14ac:dyDescent="0.25">
      <c r="G1087" s="30"/>
      <c r="H1087" s="30"/>
      <c r="I1087" s="30"/>
      <c r="J1087" s="30"/>
      <c r="K1087" s="30"/>
      <c r="L1087" s="30"/>
    </row>
    <row r="1088" spans="7:12" x14ac:dyDescent="0.25">
      <c r="G1088" s="30"/>
      <c r="H1088" s="30"/>
      <c r="I1088" s="30"/>
      <c r="J1088" s="30"/>
      <c r="K1088" s="30"/>
      <c r="L1088" s="30"/>
    </row>
    <row r="1089" spans="7:12" x14ac:dyDescent="0.25">
      <c r="G1089" s="30"/>
      <c r="H1089" s="30"/>
      <c r="I1089" s="30"/>
      <c r="J1089" s="30"/>
      <c r="K1089" s="30"/>
      <c r="L1089" s="30"/>
    </row>
    <row r="1090" spans="7:12" x14ac:dyDescent="0.25">
      <c r="G1090" s="30"/>
      <c r="H1090" s="30"/>
      <c r="I1090" s="30"/>
      <c r="J1090" s="30"/>
      <c r="K1090" s="30"/>
      <c r="L1090" s="30"/>
    </row>
    <row r="1091" spans="7:12" x14ac:dyDescent="0.25">
      <c r="G1091" s="30"/>
      <c r="H1091" s="30"/>
      <c r="I1091" s="30"/>
      <c r="J1091" s="30"/>
      <c r="K1091" s="30"/>
      <c r="L1091" s="30"/>
    </row>
    <row r="1092" spans="7:12" x14ac:dyDescent="0.25">
      <c r="G1092" s="30"/>
      <c r="H1092" s="30"/>
      <c r="I1092" s="30"/>
      <c r="J1092" s="30"/>
      <c r="K1092" s="30"/>
      <c r="L1092" s="30"/>
    </row>
    <row r="1093" spans="7:12" x14ac:dyDescent="0.25">
      <c r="G1093" s="30"/>
      <c r="H1093" s="30"/>
      <c r="I1093" s="30"/>
      <c r="J1093" s="30"/>
      <c r="K1093" s="30"/>
      <c r="L1093" s="30"/>
    </row>
    <row r="1094" spans="7:12" x14ac:dyDescent="0.25">
      <c r="G1094" s="30"/>
      <c r="H1094" s="30"/>
      <c r="I1094" s="30"/>
      <c r="J1094" s="30"/>
      <c r="K1094" s="30"/>
      <c r="L1094" s="30"/>
    </row>
    <row r="1095" spans="7:12" x14ac:dyDescent="0.25">
      <c r="G1095" s="30"/>
      <c r="H1095" s="30"/>
      <c r="I1095" s="30"/>
      <c r="J1095" s="30"/>
      <c r="K1095" s="30"/>
      <c r="L1095" s="30"/>
    </row>
    <row r="1096" spans="7:12" x14ac:dyDescent="0.25">
      <c r="G1096" s="30"/>
      <c r="H1096" s="30"/>
      <c r="I1096" s="30"/>
      <c r="J1096" s="30"/>
      <c r="K1096" s="30"/>
      <c r="L1096" s="30"/>
    </row>
    <row r="1097" spans="7:12" x14ac:dyDescent="0.25">
      <c r="G1097" s="30"/>
      <c r="H1097" s="30"/>
      <c r="I1097" s="30"/>
      <c r="J1097" s="30"/>
      <c r="K1097" s="30"/>
      <c r="L1097" s="30"/>
    </row>
    <row r="1098" spans="7:12" x14ac:dyDescent="0.25">
      <c r="G1098" s="30"/>
      <c r="H1098" s="30"/>
      <c r="I1098" s="30"/>
      <c r="J1098" s="30"/>
      <c r="K1098" s="30"/>
      <c r="L1098" s="30"/>
    </row>
    <row r="1099" spans="7:12" x14ac:dyDescent="0.25">
      <c r="G1099" s="30"/>
      <c r="H1099" s="30"/>
      <c r="I1099" s="30"/>
      <c r="J1099" s="30"/>
      <c r="K1099" s="30"/>
      <c r="L1099" s="30"/>
    </row>
    <row r="1100" spans="7:12" x14ac:dyDescent="0.25">
      <c r="G1100" s="30"/>
      <c r="H1100" s="30"/>
      <c r="I1100" s="30"/>
      <c r="J1100" s="30"/>
      <c r="K1100" s="30"/>
      <c r="L1100" s="30"/>
    </row>
    <row r="1101" spans="7:12" x14ac:dyDescent="0.25">
      <c r="G1101" s="30"/>
      <c r="H1101" s="30"/>
      <c r="I1101" s="30"/>
      <c r="J1101" s="30"/>
      <c r="K1101" s="30"/>
      <c r="L1101" s="30"/>
    </row>
    <row r="1102" spans="7:12" x14ac:dyDescent="0.25">
      <c r="G1102" s="30"/>
      <c r="H1102" s="30"/>
      <c r="I1102" s="30"/>
      <c r="J1102" s="30"/>
      <c r="K1102" s="30"/>
      <c r="L1102" s="30"/>
    </row>
    <row r="1103" spans="7:12" x14ac:dyDescent="0.25">
      <c r="G1103" s="30"/>
      <c r="H1103" s="30"/>
      <c r="I1103" s="30"/>
      <c r="J1103" s="30"/>
      <c r="K1103" s="30"/>
      <c r="L1103" s="30"/>
    </row>
    <row r="1104" spans="7:12" x14ac:dyDescent="0.25">
      <c r="G1104" s="30"/>
      <c r="H1104" s="30"/>
      <c r="I1104" s="30"/>
      <c r="J1104" s="30"/>
      <c r="K1104" s="30"/>
      <c r="L1104" s="30"/>
    </row>
    <row r="1105" spans="7:12" x14ac:dyDescent="0.25">
      <c r="G1105" s="30"/>
      <c r="H1105" s="30"/>
      <c r="I1105" s="30"/>
      <c r="J1105" s="30"/>
      <c r="K1105" s="30"/>
      <c r="L1105" s="30"/>
    </row>
    <row r="1106" spans="7:12" x14ac:dyDescent="0.25">
      <c r="G1106" s="30"/>
      <c r="H1106" s="30"/>
      <c r="I1106" s="30"/>
      <c r="J1106" s="30"/>
      <c r="K1106" s="30"/>
      <c r="L1106" s="30"/>
    </row>
    <row r="1107" spans="7:12" x14ac:dyDescent="0.25">
      <c r="G1107" s="30"/>
      <c r="H1107" s="30"/>
      <c r="I1107" s="30"/>
      <c r="J1107" s="30"/>
      <c r="K1107" s="30"/>
      <c r="L1107" s="30"/>
    </row>
    <row r="1108" spans="7:12" x14ac:dyDescent="0.25">
      <c r="G1108" s="30"/>
      <c r="H1108" s="30"/>
      <c r="I1108" s="30"/>
      <c r="J1108" s="30"/>
      <c r="K1108" s="30"/>
      <c r="L1108" s="30"/>
    </row>
    <row r="1109" spans="7:12" x14ac:dyDescent="0.25">
      <c r="G1109" s="30"/>
      <c r="H1109" s="30"/>
      <c r="I1109" s="30"/>
      <c r="J1109" s="30"/>
      <c r="K1109" s="30"/>
      <c r="L1109" s="30"/>
    </row>
    <row r="1110" spans="7:12" x14ac:dyDescent="0.25">
      <c r="G1110" s="30"/>
      <c r="H1110" s="30"/>
      <c r="I1110" s="30"/>
      <c r="J1110" s="30"/>
      <c r="K1110" s="30"/>
      <c r="L1110" s="30"/>
    </row>
    <row r="1111" spans="7:12" x14ac:dyDescent="0.25">
      <c r="G1111" s="30"/>
      <c r="H1111" s="30"/>
      <c r="I1111" s="30"/>
      <c r="J1111" s="30"/>
      <c r="K1111" s="30"/>
      <c r="L1111" s="30"/>
    </row>
    <row r="1112" spans="7:12" x14ac:dyDescent="0.25">
      <c r="G1112" s="30"/>
      <c r="H1112" s="30"/>
      <c r="I1112" s="30"/>
      <c r="J1112" s="30"/>
      <c r="K1112" s="30"/>
      <c r="L1112" s="30"/>
    </row>
    <row r="1113" spans="7:12" x14ac:dyDescent="0.25">
      <c r="G1113" s="30"/>
      <c r="H1113" s="30"/>
      <c r="I1113" s="30"/>
      <c r="J1113" s="30"/>
      <c r="K1113" s="30"/>
      <c r="L1113" s="30"/>
    </row>
    <row r="1114" spans="7:12" x14ac:dyDescent="0.25">
      <c r="G1114" s="30"/>
      <c r="H1114" s="30"/>
      <c r="I1114" s="30"/>
      <c r="J1114" s="30"/>
      <c r="K1114" s="30"/>
      <c r="L1114" s="30"/>
    </row>
    <row r="1115" spans="7:12" x14ac:dyDescent="0.25">
      <c r="G1115" s="30"/>
      <c r="H1115" s="30"/>
      <c r="I1115" s="30"/>
      <c r="J1115" s="30"/>
      <c r="K1115" s="30"/>
      <c r="L1115" s="30"/>
    </row>
    <row r="1116" spans="7:12" x14ac:dyDescent="0.25">
      <c r="G1116" s="30"/>
      <c r="H1116" s="30"/>
      <c r="I1116" s="30"/>
      <c r="J1116" s="30"/>
      <c r="K1116" s="30"/>
      <c r="L1116" s="30"/>
    </row>
    <row r="1117" spans="7:12" x14ac:dyDescent="0.25">
      <c r="G1117" s="30"/>
      <c r="H1117" s="30"/>
      <c r="I1117" s="30"/>
      <c r="J1117" s="30"/>
      <c r="K1117" s="30"/>
      <c r="L1117" s="30"/>
    </row>
    <row r="1118" spans="7:12" x14ac:dyDescent="0.25">
      <c r="G1118" s="30"/>
      <c r="H1118" s="30"/>
      <c r="I1118" s="30"/>
      <c r="J1118" s="30"/>
      <c r="K1118" s="30"/>
      <c r="L1118" s="30"/>
    </row>
    <row r="1119" spans="7:12" x14ac:dyDescent="0.25">
      <c r="G1119" s="30"/>
      <c r="H1119" s="30"/>
      <c r="I1119" s="30"/>
      <c r="J1119" s="30"/>
      <c r="K1119" s="30"/>
      <c r="L1119" s="30"/>
    </row>
    <row r="1120" spans="7:12" x14ac:dyDescent="0.25">
      <c r="G1120" s="30"/>
      <c r="H1120" s="30"/>
      <c r="I1120" s="30"/>
      <c r="J1120" s="30"/>
      <c r="K1120" s="30"/>
      <c r="L1120" s="30"/>
    </row>
    <row r="1121" spans="7:12" x14ac:dyDescent="0.25">
      <c r="G1121" s="30"/>
      <c r="H1121" s="30"/>
      <c r="I1121" s="30"/>
      <c r="J1121" s="30"/>
      <c r="K1121" s="30"/>
      <c r="L1121" s="30"/>
    </row>
    <row r="1122" spans="7:12" x14ac:dyDescent="0.25">
      <c r="G1122" s="30"/>
      <c r="H1122" s="30"/>
      <c r="I1122" s="30"/>
      <c r="J1122" s="30"/>
      <c r="K1122" s="30"/>
      <c r="L1122" s="30"/>
    </row>
    <row r="1123" spans="7:12" x14ac:dyDescent="0.25">
      <c r="G1123" s="30"/>
      <c r="H1123" s="30"/>
      <c r="I1123" s="30"/>
      <c r="J1123" s="30"/>
      <c r="K1123" s="30"/>
      <c r="L1123" s="30"/>
    </row>
    <row r="1124" spans="7:12" x14ac:dyDescent="0.25">
      <c r="G1124" s="30"/>
      <c r="H1124" s="30"/>
      <c r="I1124" s="30"/>
      <c r="J1124" s="30"/>
      <c r="K1124" s="30"/>
      <c r="L1124" s="30"/>
    </row>
    <row r="1125" spans="7:12" x14ac:dyDescent="0.25">
      <c r="G1125" s="30"/>
      <c r="H1125" s="30"/>
      <c r="I1125" s="30"/>
      <c r="J1125" s="30"/>
      <c r="K1125" s="30"/>
      <c r="L1125" s="30"/>
    </row>
    <row r="1126" spans="7:12" x14ac:dyDescent="0.25">
      <c r="G1126" s="30"/>
      <c r="H1126" s="30"/>
      <c r="I1126" s="30"/>
      <c r="J1126" s="30"/>
      <c r="K1126" s="30"/>
      <c r="L1126" s="30"/>
    </row>
    <row r="1127" spans="7:12" x14ac:dyDescent="0.25">
      <c r="G1127" s="30"/>
      <c r="H1127" s="30"/>
      <c r="I1127" s="30"/>
      <c r="J1127" s="30"/>
      <c r="K1127" s="30"/>
      <c r="L1127" s="30"/>
    </row>
    <row r="1128" spans="7:12" x14ac:dyDescent="0.25">
      <c r="G1128" s="30"/>
      <c r="H1128" s="30"/>
      <c r="I1128" s="30"/>
      <c r="J1128" s="30"/>
      <c r="K1128" s="30"/>
      <c r="L1128" s="30"/>
    </row>
    <row r="1129" spans="7:12" x14ac:dyDescent="0.25">
      <c r="G1129" s="30"/>
      <c r="H1129" s="30"/>
      <c r="I1129" s="30"/>
      <c r="J1129" s="30"/>
      <c r="K1129" s="30"/>
      <c r="L1129" s="30"/>
    </row>
    <row r="1130" spans="7:12" x14ac:dyDescent="0.25">
      <c r="G1130" s="30"/>
      <c r="H1130" s="30"/>
      <c r="I1130" s="30"/>
      <c r="J1130" s="30"/>
      <c r="K1130" s="30"/>
      <c r="L1130" s="30"/>
    </row>
    <row r="1131" spans="7:12" x14ac:dyDescent="0.25">
      <c r="G1131" s="30"/>
      <c r="H1131" s="30"/>
      <c r="I1131" s="30"/>
      <c r="J1131" s="30"/>
      <c r="K1131" s="30"/>
      <c r="L1131" s="30"/>
    </row>
    <row r="1132" spans="7:12" x14ac:dyDescent="0.25">
      <c r="G1132" s="30"/>
      <c r="H1132" s="30"/>
      <c r="I1132" s="30"/>
      <c r="J1132" s="30"/>
      <c r="K1132" s="30"/>
      <c r="L1132" s="30"/>
    </row>
    <row r="1133" spans="7:12" x14ac:dyDescent="0.25">
      <c r="G1133" s="30"/>
      <c r="H1133" s="30"/>
      <c r="I1133" s="30"/>
      <c r="J1133" s="30"/>
      <c r="K1133" s="30"/>
      <c r="L1133" s="30"/>
    </row>
    <row r="1134" spans="7:12" x14ac:dyDescent="0.25">
      <c r="G1134" s="30"/>
      <c r="H1134" s="30"/>
      <c r="I1134" s="30"/>
      <c r="J1134" s="30"/>
      <c r="K1134" s="30"/>
      <c r="L1134" s="30"/>
    </row>
    <row r="1135" spans="7:12" x14ac:dyDescent="0.25">
      <c r="G1135" s="30"/>
      <c r="H1135" s="30"/>
      <c r="I1135" s="30"/>
      <c r="J1135" s="30"/>
      <c r="K1135" s="30"/>
      <c r="L1135" s="30"/>
    </row>
    <row r="1136" spans="7:12" x14ac:dyDescent="0.25">
      <c r="G1136" s="30"/>
      <c r="H1136" s="30"/>
      <c r="I1136" s="30"/>
      <c r="J1136" s="30"/>
      <c r="K1136" s="30"/>
      <c r="L1136" s="30"/>
    </row>
    <row r="1137" spans="7:12" x14ac:dyDescent="0.25">
      <c r="G1137" s="30"/>
      <c r="H1137" s="30"/>
      <c r="I1137" s="30"/>
      <c r="J1137" s="30"/>
      <c r="K1137" s="30"/>
      <c r="L1137" s="30"/>
    </row>
    <row r="1138" spans="7:12" x14ac:dyDescent="0.25">
      <c r="G1138" s="30"/>
      <c r="H1138" s="30"/>
      <c r="I1138" s="30"/>
      <c r="J1138" s="30"/>
      <c r="K1138" s="30"/>
      <c r="L1138" s="30"/>
    </row>
    <row r="1139" spans="7:12" x14ac:dyDescent="0.25">
      <c r="G1139" s="30"/>
      <c r="H1139" s="30"/>
      <c r="I1139" s="30"/>
      <c r="J1139" s="30"/>
      <c r="K1139" s="30"/>
      <c r="L1139" s="30"/>
    </row>
    <row r="1140" spans="7:12" x14ac:dyDescent="0.25">
      <c r="G1140" s="30"/>
      <c r="H1140" s="30"/>
      <c r="I1140" s="30"/>
      <c r="J1140" s="30"/>
      <c r="K1140" s="30"/>
      <c r="L1140" s="30"/>
    </row>
    <row r="1141" spans="7:12" x14ac:dyDescent="0.25">
      <c r="G1141" s="30"/>
      <c r="H1141" s="30"/>
      <c r="I1141" s="30"/>
      <c r="J1141" s="30"/>
      <c r="K1141" s="30"/>
      <c r="L1141" s="30"/>
    </row>
    <row r="1142" spans="7:12" x14ac:dyDescent="0.25">
      <c r="G1142" s="30"/>
      <c r="H1142" s="30"/>
      <c r="I1142" s="30"/>
      <c r="J1142" s="30"/>
      <c r="K1142" s="30"/>
      <c r="L1142" s="30"/>
    </row>
    <row r="1143" spans="7:12" x14ac:dyDescent="0.25">
      <c r="G1143" s="30"/>
      <c r="H1143" s="30"/>
      <c r="I1143" s="30"/>
      <c r="J1143" s="30"/>
      <c r="K1143" s="30"/>
      <c r="L1143" s="30"/>
    </row>
    <row r="1144" spans="7:12" x14ac:dyDescent="0.25">
      <c r="G1144" s="30"/>
      <c r="H1144" s="30"/>
      <c r="I1144" s="30"/>
      <c r="J1144" s="30"/>
      <c r="K1144" s="30"/>
      <c r="L1144" s="30"/>
    </row>
    <row r="1145" spans="7:12" x14ac:dyDescent="0.25">
      <c r="G1145" s="30"/>
      <c r="H1145" s="30"/>
      <c r="I1145" s="30"/>
      <c r="J1145" s="30"/>
      <c r="K1145" s="30"/>
      <c r="L1145" s="30"/>
    </row>
    <row r="1146" spans="7:12" x14ac:dyDescent="0.25">
      <c r="G1146" s="30"/>
      <c r="H1146" s="30"/>
      <c r="I1146" s="30"/>
      <c r="J1146" s="30"/>
      <c r="K1146" s="30"/>
      <c r="L1146" s="30"/>
    </row>
    <row r="1147" spans="7:12" x14ac:dyDescent="0.25">
      <c r="G1147" s="30"/>
      <c r="H1147" s="30"/>
      <c r="I1147" s="30"/>
      <c r="J1147" s="30"/>
      <c r="K1147" s="30"/>
      <c r="L1147" s="30"/>
    </row>
    <row r="1148" spans="7:12" x14ac:dyDescent="0.25">
      <c r="G1148" s="30"/>
      <c r="H1148" s="30"/>
      <c r="I1148" s="30"/>
      <c r="J1148" s="30"/>
      <c r="K1148" s="30"/>
      <c r="L1148" s="30"/>
    </row>
    <row r="1149" spans="7:12" x14ac:dyDescent="0.25">
      <c r="G1149" s="30"/>
      <c r="H1149" s="30"/>
      <c r="I1149" s="30"/>
      <c r="J1149" s="30"/>
      <c r="K1149" s="30"/>
      <c r="L1149" s="30"/>
    </row>
    <row r="1150" spans="7:12" x14ac:dyDescent="0.25">
      <c r="G1150" s="30"/>
      <c r="H1150" s="30"/>
      <c r="I1150" s="30"/>
      <c r="J1150" s="30"/>
      <c r="K1150" s="30"/>
      <c r="L1150" s="30"/>
    </row>
    <row r="1151" spans="7:12" x14ac:dyDescent="0.25">
      <c r="G1151" s="30"/>
      <c r="H1151" s="30"/>
      <c r="I1151" s="30"/>
      <c r="J1151" s="30"/>
      <c r="K1151" s="30"/>
      <c r="L1151" s="30"/>
    </row>
    <row r="1152" spans="7:12" x14ac:dyDescent="0.25">
      <c r="G1152" s="30"/>
      <c r="H1152" s="30"/>
      <c r="I1152" s="30"/>
      <c r="J1152" s="30"/>
      <c r="K1152" s="30"/>
      <c r="L1152" s="30"/>
    </row>
    <row r="1153" spans="7:12" x14ac:dyDescent="0.25">
      <c r="G1153" s="30"/>
      <c r="H1153" s="30"/>
      <c r="I1153" s="30"/>
      <c r="J1153" s="30"/>
      <c r="K1153" s="30"/>
      <c r="L1153" s="30"/>
    </row>
    <row r="1154" spans="7:12" x14ac:dyDescent="0.25">
      <c r="G1154" s="30"/>
      <c r="H1154" s="30"/>
      <c r="I1154" s="30"/>
      <c r="J1154" s="30"/>
      <c r="K1154" s="30"/>
      <c r="L1154" s="30"/>
    </row>
    <row r="1155" spans="7:12" x14ac:dyDescent="0.25">
      <c r="G1155" s="30"/>
      <c r="H1155" s="30"/>
      <c r="I1155" s="30"/>
      <c r="J1155" s="30"/>
      <c r="K1155" s="30"/>
      <c r="L1155" s="30"/>
    </row>
    <row r="1156" spans="7:12" x14ac:dyDescent="0.25">
      <c r="G1156" s="30"/>
      <c r="H1156" s="30"/>
      <c r="I1156" s="30"/>
      <c r="J1156" s="30"/>
      <c r="K1156" s="30"/>
      <c r="L1156" s="30"/>
    </row>
    <row r="1157" spans="7:12" x14ac:dyDescent="0.25">
      <c r="G1157" s="30"/>
      <c r="H1157" s="30"/>
      <c r="I1157" s="30"/>
      <c r="J1157" s="30"/>
      <c r="K1157" s="30"/>
      <c r="L1157" s="30"/>
    </row>
    <row r="1158" spans="7:12" x14ac:dyDescent="0.25">
      <c r="G1158" s="30"/>
      <c r="H1158" s="30"/>
      <c r="I1158" s="30"/>
      <c r="J1158" s="30"/>
      <c r="K1158" s="30"/>
      <c r="L1158" s="30"/>
    </row>
    <row r="1159" spans="7:12" x14ac:dyDescent="0.25">
      <c r="G1159" s="30"/>
      <c r="H1159" s="30"/>
      <c r="I1159" s="30"/>
      <c r="J1159" s="30"/>
      <c r="K1159" s="30"/>
      <c r="L1159" s="30"/>
    </row>
    <row r="1160" spans="7:12" x14ac:dyDescent="0.25">
      <c r="G1160" s="30"/>
      <c r="H1160" s="30"/>
      <c r="I1160" s="30"/>
      <c r="J1160" s="30"/>
      <c r="K1160" s="30"/>
      <c r="L1160" s="30"/>
    </row>
    <row r="1161" spans="7:12" x14ac:dyDescent="0.25">
      <c r="G1161" s="30"/>
      <c r="H1161" s="30"/>
      <c r="I1161" s="30"/>
      <c r="J1161" s="30"/>
      <c r="K1161" s="30"/>
      <c r="L1161" s="30"/>
    </row>
    <row r="1162" spans="7:12" x14ac:dyDescent="0.25">
      <c r="G1162" s="30"/>
      <c r="H1162" s="30"/>
      <c r="I1162" s="30"/>
      <c r="J1162" s="30"/>
      <c r="K1162" s="30"/>
      <c r="L1162" s="30"/>
    </row>
    <row r="1163" spans="7:12" x14ac:dyDescent="0.25">
      <c r="G1163" s="30"/>
      <c r="H1163" s="30"/>
      <c r="I1163" s="30"/>
      <c r="J1163" s="30"/>
      <c r="K1163" s="30"/>
      <c r="L1163" s="30"/>
    </row>
    <row r="1164" spans="7:12" x14ac:dyDescent="0.25">
      <c r="G1164" s="30"/>
      <c r="H1164" s="30"/>
      <c r="I1164" s="30"/>
      <c r="J1164" s="30"/>
      <c r="K1164" s="30"/>
      <c r="L1164" s="30"/>
    </row>
    <row r="1165" spans="7:12" x14ac:dyDescent="0.25">
      <c r="G1165" s="30"/>
      <c r="H1165" s="30"/>
      <c r="I1165" s="30"/>
      <c r="J1165" s="30"/>
      <c r="K1165" s="30"/>
      <c r="L1165" s="30"/>
    </row>
    <row r="1166" spans="7:12" x14ac:dyDescent="0.25">
      <c r="G1166" s="30"/>
      <c r="H1166" s="30"/>
      <c r="I1166" s="30"/>
      <c r="J1166" s="30"/>
      <c r="K1166" s="30"/>
      <c r="L1166" s="30"/>
    </row>
    <row r="1167" spans="7:12" x14ac:dyDescent="0.25">
      <c r="G1167" s="30"/>
      <c r="H1167" s="30"/>
      <c r="I1167" s="30"/>
      <c r="J1167" s="30"/>
      <c r="K1167" s="30"/>
      <c r="L1167" s="30"/>
    </row>
    <row r="1168" spans="7:12" x14ac:dyDescent="0.25">
      <c r="G1168" s="30"/>
      <c r="H1168" s="30"/>
      <c r="I1168" s="30"/>
      <c r="J1168" s="30"/>
      <c r="K1168" s="30"/>
      <c r="L1168" s="30"/>
    </row>
    <row r="1169" spans="7:12" x14ac:dyDescent="0.25">
      <c r="G1169" s="30"/>
      <c r="H1169" s="30"/>
      <c r="I1169" s="30"/>
      <c r="J1169" s="30"/>
      <c r="K1169" s="30"/>
      <c r="L1169" s="30"/>
    </row>
    <row r="1170" spans="7:12" x14ac:dyDescent="0.25">
      <c r="G1170" s="30"/>
      <c r="H1170" s="30"/>
      <c r="I1170" s="30"/>
      <c r="J1170" s="30"/>
      <c r="K1170" s="30"/>
      <c r="L1170" s="30"/>
    </row>
    <row r="1171" spans="7:12" x14ac:dyDescent="0.25">
      <c r="G1171" s="30"/>
      <c r="H1171" s="30"/>
      <c r="I1171" s="30"/>
      <c r="J1171" s="30"/>
      <c r="K1171" s="30"/>
      <c r="L1171" s="30"/>
    </row>
    <row r="1172" spans="7:12" x14ac:dyDescent="0.25">
      <c r="G1172" s="30"/>
      <c r="H1172" s="30"/>
      <c r="I1172" s="30"/>
      <c r="J1172" s="30"/>
      <c r="K1172" s="30"/>
      <c r="L1172" s="30"/>
    </row>
    <row r="1173" spans="7:12" x14ac:dyDescent="0.25">
      <c r="G1173" s="30"/>
      <c r="H1173" s="30"/>
      <c r="I1173" s="30"/>
      <c r="J1173" s="30"/>
      <c r="K1173" s="30"/>
      <c r="L1173" s="30"/>
    </row>
    <row r="1174" spans="7:12" x14ac:dyDescent="0.25">
      <c r="G1174" s="30"/>
      <c r="H1174" s="30"/>
      <c r="I1174" s="30"/>
      <c r="J1174" s="30"/>
      <c r="K1174" s="30"/>
      <c r="L1174" s="30"/>
    </row>
    <row r="1175" spans="7:12" x14ac:dyDescent="0.25">
      <c r="G1175" s="30"/>
      <c r="H1175" s="30"/>
      <c r="I1175" s="30"/>
      <c r="J1175" s="30"/>
      <c r="K1175" s="30"/>
      <c r="L1175" s="30"/>
    </row>
    <row r="1176" spans="7:12" x14ac:dyDescent="0.25">
      <c r="G1176" s="30"/>
      <c r="H1176" s="30"/>
      <c r="I1176" s="30"/>
      <c r="J1176" s="30"/>
      <c r="K1176" s="30"/>
      <c r="L1176" s="30"/>
    </row>
    <row r="1177" spans="7:12" x14ac:dyDescent="0.25">
      <c r="G1177" s="30"/>
      <c r="H1177" s="30"/>
      <c r="I1177" s="30"/>
      <c r="J1177" s="30"/>
      <c r="K1177" s="30"/>
      <c r="L1177" s="30"/>
    </row>
    <row r="1178" spans="7:12" x14ac:dyDescent="0.25">
      <c r="G1178" s="30"/>
      <c r="H1178" s="30"/>
      <c r="I1178" s="30"/>
      <c r="J1178" s="30"/>
      <c r="K1178" s="30"/>
      <c r="L1178" s="30"/>
    </row>
    <row r="1179" spans="7:12" x14ac:dyDescent="0.25">
      <c r="G1179" s="30"/>
      <c r="H1179" s="30"/>
      <c r="I1179" s="30"/>
      <c r="J1179" s="30"/>
      <c r="K1179" s="30"/>
      <c r="L1179" s="30"/>
    </row>
    <row r="1180" spans="7:12" x14ac:dyDescent="0.25">
      <c r="G1180" s="30"/>
      <c r="H1180" s="30"/>
      <c r="I1180" s="30"/>
      <c r="J1180" s="30"/>
      <c r="K1180" s="30"/>
      <c r="L1180" s="30"/>
    </row>
    <row r="1181" spans="7:12" x14ac:dyDescent="0.25">
      <c r="G1181" s="30"/>
      <c r="H1181" s="30"/>
      <c r="I1181" s="30"/>
      <c r="J1181" s="30"/>
      <c r="K1181" s="30"/>
      <c r="L1181" s="30"/>
    </row>
    <row r="1182" spans="7:12" x14ac:dyDescent="0.25">
      <c r="G1182" s="30"/>
      <c r="H1182" s="30"/>
      <c r="I1182" s="30"/>
      <c r="J1182" s="30"/>
      <c r="K1182" s="30"/>
      <c r="L1182" s="30"/>
    </row>
    <row r="1183" spans="7:12" x14ac:dyDescent="0.25">
      <c r="G1183" s="30"/>
      <c r="H1183" s="30"/>
      <c r="I1183" s="30"/>
      <c r="J1183" s="30"/>
      <c r="K1183" s="30"/>
      <c r="L1183" s="30"/>
    </row>
    <row r="1184" spans="7:12" x14ac:dyDescent="0.25">
      <c r="G1184" s="30"/>
      <c r="H1184" s="30"/>
      <c r="I1184" s="30"/>
      <c r="J1184" s="30"/>
      <c r="K1184" s="30"/>
      <c r="L1184" s="30"/>
    </row>
    <row r="1185" spans="7:12" x14ac:dyDescent="0.25">
      <c r="G1185" s="30"/>
      <c r="H1185" s="30"/>
      <c r="I1185" s="30"/>
      <c r="J1185" s="30"/>
      <c r="K1185" s="30"/>
      <c r="L1185" s="30"/>
    </row>
    <row r="1186" spans="7:12" x14ac:dyDescent="0.25">
      <c r="G1186" s="30"/>
      <c r="H1186" s="30"/>
      <c r="I1186" s="30"/>
      <c r="J1186" s="30"/>
      <c r="K1186" s="30"/>
      <c r="L1186" s="30"/>
    </row>
    <row r="1187" spans="7:12" x14ac:dyDescent="0.25">
      <c r="G1187" s="30"/>
      <c r="H1187" s="30"/>
      <c r="I1187" s="30"/>
      <c r="J1187" s="30"/>
      <c r="K1187" s="30"/>
      <c r="L1187" s="30"/>
    </row>
    <row r="1188" spans="7:12" x14ac:dyDescent="0.25">
      <c r="G1188" s="30"/>
      <c r="H1188" s="30"/>
      <c r="I1188" s="30"/>
      <c r="J1188" s="30"/>
      <c r="K1188" s="30"/>
      <c r="L1188" s="30"/>
    </row>
    <row r="1189" spans="7:12" x14ac:dyDescent="0.25">
      <c r="G1189" s="30"/>
      <c r="H1189" s="30"/>
      <c r="I1189" s="30"/>
      <c r="J1189" s="30"/>
      <c r="K1189" s="30"/>
      <c r="L1189" s="30"/>
    </row>
    <row r="1190" spans="7:12" x14ac:dyDescent="0.25">
      <c r="G1190" s="30"/>
      <c r="H1190" s="30"/>
      <c r="I1190" s="30"/>
      <c r="J1190" s="30"/>
      <c r="K1190" s="30"/>
      <c r="L1190" s="30"/>
    </row>
    <row r="1191" spans="7:12" x14ac:dyDescent="0.25">
      <c r="G1191" s="30"/>
      <c r="H1191" s="30"/>
      <c r="I1191" s="30"/>
      <c r="J1191" s="30"/>
      <c r="K1191" s="30"/>
      <c r="L1191" s="30"/>
    </row>
    <row r="1192" spans="7:12" x14ac:dyDescent="0.25">
      <c r="G1192" s="30"/>
      <c r="H1192" s="30"/>
      <c r="I1192" s="30"/>
      <c r="J1192" s="30"/>
      <c r="K1192" s="30"/>
      <c r="L1192" s="30"/>
    </row>
    <row r="1193" spans="7:12" x14ac:dyDescent="0.25">
      <c r="G1193" s="30"/>
      <c r="H1193" s="30"/>
      <c r="I1193" s="30"/>
      <c r="J1193" s="30"/>
      <c r="K1193" s="30"/>
      <c r="L1193" s="30"/>
    </row>
    <row r="1194" spans="7:12" x14ac:dyDescent="0.25">
      <c r="G1194" s="30"/>
      <c r="H1194" s="30"/>
      <c r="I1194" s="30"/>
      <c r="J1194" s="30"/>
      <c r="K1194" s="30"/>
      <c r="L1194" s="30"/>
    </row>
    <row r="1195" spans="7:12" x14ac:dyDescent="0.25">
      <c r="G1195" s="30"/>
      <c r="H1195" s="30"/>
      <c r="I1195" s="30"/>
      <c r="J1195" s="30"/>
      <c r="K1195" s="30"/>
      <c r="L1195" s="30"/>
    </row>
    <row r="1196" spans="7:12" x14ac:dyDescent="0.25">
      <c r="G1196" s="30"/>
      <c r="H1196" s="30"/>
      <c r="I1196" s="30"/>
      <c r="J1196" s="30"/>
      <c r="K1196" s="30"/>
      <c r="L1196" s="30"/>
    </row>
    <row r="1197" spans="7:12" x14ac:dyDescent="0.25">
      <c r="G1197" s="30"/>
      <c r="H1197" s="30"/>
      <c r="I1197" s="30"/>
      <c r="J1197" s="30"/>
      <c r="K1197" s="30"/>
      <c r="L1197" s="30"/>
    </row>
    <row r="1198" spans="7:12" x14ac:dyDescent="0.25">
      <c r="G1198" s="30"/>
      <c r="H1198" s="30"/>
      <c r="I1198" s="30"/>
      <c r="J1198" s="30"/>
      <c r="K1198" s="30"/>
      <c r="L1198" s="30"/>
    </row>
    <row r="1199" spans="7:12" x14ac:dyDescent="0.25">
      <c r="G1199" s="30"/>
      <c r="H1199" s="30"/>
      <c r="I1199" s="30"/>
      <c r="J1199" s="30"/>
      <c r="K1199" s="30"/>
      <c r="L1199" s="30"/>
    </row>
    <row r="1200" spans="7:12" x14ac:dyDescent="0.25">
      <c r="G1200" s="30"/>
      <c r="H1200" s="30"/>
      <c r="I1200" s="30"/>
      <c r="J1200" s="30"/>
      <c r="K1200" s="30"/>
      <c r="L1200" s="30"/>
    </row>
    <row r="1201" spans="7:12" x14ac:dyDescent="0.25">
      <c r="G1201" s="30"/>
      <c r="H1201" s="30"/>
      <c r="I1201" s="30"/>
      <c r="J1201" s="30"/>
      <c r="K1201" s="30"/>
      <c r="L1201" s="30"/>
    </row>
    <row r="1202" spans="7:12" x14ac:dyDescent="0.25">
      <c r="G1202" s="30"/>
      <c r="H1202" s="30"/>
      <c r="I1202" s="30"/>
      <c r="J1202" s="30"/>
      <c r="K1202" s="30"/>
      <c r="L1202" s="30"/>
    </row>
    <row r="1203" spans="7:12" x14ac:dyDescent="0.25">
      <c r="G1203" s="30"/>
      <c r="H1203" s="30"/>
      <c r="I1203" s="30"/>
      <c r="J1203" s="30"/>
      <c r="K1203" s="30"/>
      <c r="L1203" s="30"/>
    </row>
    <row r="1204" spans="7:12" x14ac:dyDescent="0.25">
      <c r="G1204" s="30"/>
      <c r="H1204" s="30"/>
      <c r="I1204" s="30"/>
      <c r="J1204" s="30"/>
      <c r="K1204" s="30"/>
      <c r="L1204" s="30"/>
    </row>
    <row r="1205" spans="7:12" x14ac:dyDescent="0.25">
      <c r="G1205" s="30"/>
      <c r="H1205" s="30"/>
      <c r="I1205" s="30"/>
      <c r="J1205" s="30"/>
      <c r="K1205" s="30"/>
      <c r="L1205" s="30"/>
    </row>
    <row r="1206" spans="7:12" x14ac:dyDescent="0.25">
      <c r="G1206" s="30"/>
      <c r="H1206" s="30"/>
      <c r="I1206" s="30"/>
      <c r="J1206" s="30"/>
      <c r="K1206" s="30"/>
      <c r="L1206" s="30"/>
    </row>
    <row r="1207" spans="7:12" x14ac:dyDescent="0.25">
      <c r="G1207" s="30"/>
      <c r="H1207" s="30"/>
      <c r="I1207" s="30"/>
      <c r="J1207" s="30"/>
      <c r="K1207" s="30"/>
      <c r="L1207" s="30"/>
    </row>
    <row r="1208" spans="7:12" x14ac:dyDescent="0.25">
      <c r="G1208" s="30"/>
      <c r="H1208" s="30"/>
      <c r="I1208" s="30"/>
      <c r="J1208" s="30"/>
      <c r="K1208" s="30"/>
      <c r="L1208" s="30"/>
    </row>
    <row r="1209" spans="7:12" x14ac:dyDescent="0.25">
      <c r="G1209" s="30"/>
      <c r="H1209" s="30"/>
      <c r="I1209" s="30"/>
      <c r="J1209" s="30"/>
      <c r="K1209" s="30"/>
      <c r="L1209" s="30"/>
    </row>
    <row r="1210" spans="7:12" x14ac:dyDescent="0.25">
      <c r="G1210" s="30"/>
      <c r="H1210" s="30"/>
      <c r="I1210" s="30"/>
      <c r="J1210" s="30"/>
      <c r="K1210" s="30"/>
      <c r="L1210" s="30"/>
    </row>
    <row r="1211" spans="7:12" x14ac:dyDescent="0.25">
      <c r="G1211" s="30"/>
      <c r="H1211" s="30"/>
      <c r="I1211" s="30"/>
      <c r="J1211" s="30"/>
      <c r="K1211" s="30"/>
      <c r="L1211" s="30"/>
    </row>
    <row r="1212" spans="7:12" x14ac:dyDescent="0.25">
      <c r="G1212" s="30"/>
      <c r="H1212" s="30"/>
      <c r="I1212" s="30"/>
      <c r="J1212" s="30"/>
      <c r="K1212" s="30"/>
      <c r="L1212" s="30"/>
    </row>
    <row r="1213" spans="7:12" x14ac:dyDescent="0.25">
      <c r="G1213" s="30"/>
      <c r="H1213" s="30"/>
      <c r="I1213" s="30"/>
      <c r="J1213" s="30"/>
      <c r="K1213" s="30"/>
      <c r="L1213" s="30"/>
    </row>
    <row r="1214" spans="7:12" x14ac:dyDescent="0.25">
      <c r="G1214" s="30"/>
      <c r="H1214" s="30"/>
      <c r="I1214" s="30"/>
      <c r="J1214" s="30"/>
      <c r="K1214" s="30"/>
      <c r="L1214" s="30"/>
    </row>
    <row r="1215" spans="7:12" x14ac:dyDescent="0.25">
      <c r="G1215" s="30"/>
      <c r="H1215" s="30"/>
      <c r="I1215" s="30"/>
      <c r="J1215" s="30"/>
      <c r="K1215" s="30"/>
      <c r="L1215" s="30"/>
    </row>
    <row r="1216" spans="7:12" x14ac:dyDescent="0.25">
      <c r="G1216" s="30"/>
      <c r="H1216" s="30"/>
      <c r="I1216" s="30"/>
      <c r="J1216" s="30"/>
      <c r="K1216" s="30"/>
      <c r="L1216" s="30"/>
    </row>
    <row r="1217" spans="7:12" x14ac:dyDescent="0.25">
      <c r="G1217" s="30"/>
      <c r="H1217" s="30"/>
      <c r="I1217" s="30"/>
      <c r="J1217" s="30"/>
      <c r="K1217" s="30"/>
      <c r="L1217" s="30"/>
    </row>
    <row r="1218" spans="7:12" x14ac:dyDescent="0.25">
      <c r="G1218" s="30"/>
      <c r="H1218" s="30"/>
      <c r="I1218" s="30"/>
      <c r="J1218" s="30"/>
      <c r="K1218" s="30"/>
      <c r="L1218" s="30"/>
    </row>
    <row r="1219" spans="7:12" x14ac:dyDescent="0.25">
      <c r="G1219" s="30"/>
      <c r="H1219" s="30"/>
      <c r="I1219" s="30"/>
      <c r="J1219" s="30"/>
      <c r="K1219" s="30"/>
      <c r="L1219" s="30"/>
    </row>
    <row r="1220" spans="7:12" x14ac:dyDescent="0.25">
      <c r="G1220" s="30"/>
      <c r="H1220" s="30"/>
      <c r="I1220" s="30"/>
      <c r="J1220" s="30"/>
      <c r="K1220" s="30"/>
      <c r="L1220" s="30"/>
    </row>
    <row r="1221" spans="7:12" x14ac:dyDescent="0.25">
      <c r="G1221" s="30"/>
      <c r="H1221" s="30"/>
      <c r="I1221" s="30"/>
      <c r="J1221" s="30"/>
      <c r="K1221" s="30"/>
      <c r="L1221" s="30"/>
    </row>
    <row r="1222" spans="7:12" x14ac:dyDescent="0.25">
      <c r="G1222" s="30"/>
      <c r="H1222" s="30"/>
      <c r="I1222" s="30"/>
      <c r="J1222" s="30"/>
      <c r="K1222" s="30"/>
      <c r="L1222" s="30"/>
    </row>
    <row r="1223" spans="7:12" x14ac:dyDescent="0.25">
      <c r="G1223" s="30"/>
      <c r="H1223" s="30"/>
      <c r="I1223" s="30"/>
      <c r="J1223" s="30"/>
      <c r="K1223" s="30"/>
      <c r="L1223" s="30"/>
    </row>
    <row r="1224" spans="7:12" x14ac:dyDescent="0.25">
      <c r="G1224" s="30"/>
      <c r="H1224" s="30"/>
      <c r="I1224" s="30"/>
      <c r="J1224" s="30"/>
      <c r="K1224" s="30"/>
      <c r="L1224" s="30"/>
    </row>
    <row r="1225" spans="7:12" x14ac:dyDescent="0.25">
      <c r="G1225" s="30"/>
      <c r="H1225" s="30"/>
      <c r="I1225" s="30"/>
      <c r="J1225" s="30"/>
      <c r="K1225" s="30"/>
      <c r="L1225" s="30"/>
    </row>
    <row r="1226" spans="7:12" x14ac:dyDescent="0.25">
      <c r="G1226" s="30"/>
      <c r="H1226" s="30"/>
      <c r="I1226" s="30"/>
      <c r="J1226" s="30"/>
      <c r="K1226" s="30"/>
      <c r="L1226" s="30"/>
    </row>
    <row r="1227" spans="7:12" x14ac:dyDescent="0.25">
      <c r="G1227" s="30"/>
      <c r="H1227" s="30"/>
      <c r="I1227" s="30"/>
      <c r="J1227" s="30"/>
      <c r="K1227" s="30"/>
      <c r="L1227" s="30"/>
    </row>
    <row r="1228" spans="7:12" x14ac:dyDescent="0.25">
      <c r="G1228" s="30"/>
      <c r="H1228" s="30"/>
      <c r="I1228" s="30"/>
      <c r="J1228" s="30"/>
      <c r="K1228" s="30"/>
      <c r="L1228" s="30"/>
    </row>
    <row r="1229" spans="7:12" x14ac:dyDescent="0.25">
      <c r="G1229" s="30"/>
      <c r="H1229" s="30"/>
      <c r="I1229" s="30"/>
      <c r="J1229" s="30"/>
      <c r="K1229" s="30"/>
      <c r="L1229" s="30"/>
    </row>
    <row r="1230" spans="7:12" x14ac:dyDescent="0.25">
      <c r="G1230" s="30"/>
      <c r="H1230" s="30"/>
      <c r="I1230" s="30"/>
      <c r="J1230" s="30"/>
      <c r="K1230" s="30"/>
      <c r="L1230" s="30"/>
    </row>
    <row r="1231" spans="7:12" x14ac:dyDescent="0.25">
      <c r="G1231" s="30"/>
      <c r="H1231" s="30"/>
      <c r="I1231" s="30"/>
      <c r="J1231" s="30"/>
      <c r="K1231" s="30"/>
      <c r="L1231" s="30"/>
    </row>
    <row r="1232" spans="7:12" x14ac:dyDescent="0.25">
      <c r="G1232" s="30"/>
      <c r="H1232" s="30"/>
      <c r="I1232" s="30"/>
      <c r="J1232" s="30"/>
      <c r="K1232" s="30"/>
      <c r="L1232" s="30"/>
    </row>
    <row r="1233" spans="7:12" x14ac:dyDescent="0.25">
      <c r="G1233" s="30"/>
      <c r="H1233" s="30"/>
      <c r="I1233" s="30"/>
      <c r="J1233" s="30"/>
      <c r="K1233" s="30"/>
      <c r="L1233" s="30"/>
    </row>
    <row r="1234" spans="7:12" x14ac:dyDescent="0.25">
      <c r="G1234" s="30"/>
      <c r="H1234" s="30"/>
      <c r="I1234" s="30"/>
      <c r="J1234" s="30"/>
      <c r="K1234" s="30"/>
      <c r="L1234" s="30"/>
    </row>
    <row r="1235" spans="7:12" x14ac:dyDescent="0.25">
      <c r="G1235" s="30"/>
      <c r="H1235" s="30"/>
      <c r="I1235" s="30"/>
      <c r="J1235" s="30"/>
      <c r="K1235" s="30"/>
      <c r="L1235" s="30"/>
    </row>
    <row r="1236" spans="7:12" x14ac:dyDescent="0.25">
      <c r="G1236" s="30"/>
      <c r="H1236" s="30"/>
      <c r="I1236" s="30"/>
      <c r="J1236" s="30"/>
      <c r="K1236" s="30"/>
      <c r="L1236" s="30"/>
    </row>
    <row r="1237" spans="7:12" x14ac:dyDescent="0.25">
      <c r="G1237" s="30"/>
      <c r="H1237" s="30"/>
      <c r="I1237" s="30"/>
      <c r="J1237" s="30"/>
      <c r="K1237" s="30"/>
      <c r="L1237" s="30"/>
    </row>
    <row r="1238" spans="7:12" x14ac:dyDescent="0.25">
      <c r="G1238" s="30"/>
      <c r="H1238" s="30"/>
      <c r="I1238" s="30"/>
      <c r="J1238" s="30"/>
      <c r="K1238" s="30"/>
      <c r="L1238" s="30"/>
    </row>
    <row r="1239" spans="7:12" x14ac:dyDescent="0.25">
      <c r="G1239" s="30"/>
      <c r="H1239" s="30"/>
      <c r="I1239" s="30"/>
      <c r="J1239" s="30"/>
      <c r="K1239" s="30"/>
      <c r="L1239" s="30"/>
    </row>
    <row r="1240" spans="7:12" x14ac:dyDescent="0.25">
      <c r="G1240" s="30"/>
      <c r="H1240" s="30"/>
      <c r="I1240" s="30"/>
      <c r="J1240" s="30"/>
      <c r="K1240" s="30"/>
      <c r="L1240" s="30"/>
    </row>
    <row r="1241" spans="7:12" x14ac:dyDescent="0.25">
      <c r="G1241" s="30"/>
      <c r="H1241" s="30"/>
      <c r="I1241" s="30"/>
      <c r="J1241" s="30"/>
      <c r="K1241" s="30"/>
      <c r="L1241" s="30"/>
    </row>
    <row r="1242" spans="7:12" x14ac:dyDescent="0.25">
      <c r="G1242" s="30"/>
      <c r="H1242" s="30"/>
      <c r="I1242" s="30"/>
      <c r="J1242" s="30"/>
      <c r="K1242" s="30"/>
      <c r="L1242" s="30"/>
    </row>
    <row r="1243" spans="7:12" x14ac:dyDescent="0.25">
      <c r="G1243" s="30"/>
      <c r="H1243" s="30"/>
      <c r="I1243" s="30"/>
      <c r="J1243" s="30"/>
      <c r="K1243" s="30"/>
      <c r="L1243" s="30"/>
    </row>
    <row r="1244" spans="7:12" x14ac:dyDescent="0.25">
      <c r="G1244" s="30"/>
      <c r="H1244" s="30"/>
      <c r="I1244" s="30"/>
      <c r="J1244" s="30"/>
      <c r="K1244" s="30"/>
      <c r="L1244" s="30"/>
    </row>
    <row r="1245" spans="7:12" x14ac:dyDescent="0.25">
      <c r="G1245" s="30"/>
      <c r="H1245" s="30"/>
      <c r="I1245" s="30"/>
      <c r="J1245" s="30"/>
      <c r="K1245" s="30"/>
      <c r="L1245" s="30"/>
    </row>
    <row r="1246" spans="7:12" x14ac:dyDescent="0.25">
      <c r="G1246" s="30"/>
      <c r="H1246" s="30"/>
      <c r="I1246" s="30"/>
      <c r="J1246" s="30"/>
      <c r="K1246" s="30"/>
      <c r="L1246" s="30"/>
    </row>
    <row r="1247" spans="7:12" x14ac:dyDescent="0.25">
      <c r="G1247" s="30"/>
      <c r="H1247" s="30"/>
      <c r="I1247" s="30"/>
      <c r="J1247" s="30"/>
      <c r="K1247" s="30"/>
      <c r="L1247" s="30"/>
    </row>
    <row r="1248" spans="7:12" x14ac:dyDescent="0.25">
      <c r="G1248" s="30"/>
      <c r="H1248" s="30"/>
      <c r="I1248" s="30"/>
      <c r="J1248" s="30"/>
      <c r="K1248" s="30"/>
      <c r="L1248" s="30"/>
    </row>
    <row r="1249" spans="7:12" x14ac:dyDescent="0.25">
      <c r="G1249" s="30"/>
      <c r="H1249" s="30"/>
      <c r="I1249" s="30"/>
      <c r="J1249" s="30"/>
      <c r="K1249" s="30"/>
      <c r="L1249" s="30"/>
    </row>
    <row r="1250" spans="7:12" x14ac:dyDescent="0.25">
      <c r="G1250" s="30"/>
      <c r="H1250" s="30"/>
      <c r="I1250" s="30"/>
      <c r="J1250" s="30"/>
      <c r="K1250" s="30"/>
      <c r="L1250" s="30"/>
    </row>
    <row r="1251" spans="7:12" x14ac:dyDescent="0.25">
      <c r="G1251" s="30"/>
      <c r="H1251" s="30"/>
      <c r="I1251" s="30"/>
      <c r="J1251" s="30"/>
      <c r="K1251" s="30"/>
      <c r="L1251" s="30"/>
    </row>
    <row r="1252" spans="7:12" x14ac:dyDescent="0.25">
      <c r="G1252" s="30"/>
      <c r="H1252" s="30"/>
      <c r="I1252" s="30"/>
      <c r="J1252" s="30"/>
      <c r="K1252" s="30"/>
      <c r="L1252" s="30"/>
    </row>
    <row r="1253" spans="7:12" x14ac:dyDescent="0.25">
      <c r="G1253" s="30"/>
      <c r="H1253" s="30"/>
      <c r="I1253" s="30"/>
      <c r="J1253" s="30"/>
      <c r="K1253" s="30"/>
      <c r="L1253" s="30"/>
    </row>
    <row r="1254" spans="7:12" x14ac:dyDescent="0.25">
      <c r="G1254" s="30"/>
      <c r="H1254" s="30"/>
      <c r="I1254" s="30"/>
      <c r="J1254" s="30"/>
      <c r="K1254" s="30"/>
      <c r="L1254" s="30"/>
    </row>
    <row r="1255" spans="7:12" x14ac:dyDescent="0.25">
      <c r="G1255" s="30"/>
      <c r="H1255" s="30"/>
      <c r="I1255" s="30"/>
      <c r="J1255" s="30"/>
      <c r="K1255" s="30"/>
      <c r="L1255" s="30"/>
    </row>
    <row r="1256" spans="7:12" x14ac:dyDescent="0.25">
      <c r="G1256" s="30"/>
      <c r="H1256" s="30"/>
      <c r="I1256" s="30"/>
      <c r="J1256" s="30"/>
      <c r="K1256" s="30"/>
      <c r="L1256" s="30"/>
    </row>
    <row r="1257" spans="7:12" x14ac:dyDescent="0.25">
      <c r="G1257" s="30"/>
      <c r="H1257" s="30"/>
      <c r="I1257" s="30"/>
      <c r="J1257" s="30"/>
      <c r="K1257" s="30"/>
      <c r="L1257" s="30"/>
    </row>
    <row r="1258" spans="7:12" x14ac:dyDescent="0.25">
      <c r="G1258" s="30"/>
      <c r="H1258" s="30"/>
      <c r="I1258" s="30"/>
      <c r="J1258" s="30"/>
      <c r="K1258" s="30"/>
      <c r="L1258" s="30"/>
    </row>
    <row r="1259" spans="7:12" x14ac:dyDescent="0.25">
      <c r="G1259" s="30"/>
      <c r="H1259" s="30"/>
      <c r="I1259" s="30"/>
      <c r="J1259" s="30"/>
      <c r="K1259" s="30"/>
      <c r="L1259" s="30"/>
    </row>
    <row r="1260" spans="7:12" x14ac:dyDescent="0.25">
      <c r="G1260" s="30"/>
      <c r="H1260" s="30"/>
      <c r="I1260" s="30"/>
      <c r="J1260" s="30"/>
      <c r="K1260" s="30"/>
      <c r="L1260" s="30"/>
    </row>
    <row r="1261" spans="7:12" x14ac:dyDescent="0.25">
      <c r="G1261" s="30"/>
      <c r="H1261" s="30"/>
      <c r="I1261" s="30"/>
      <c r="J1261" s="30"/>
      <c r="K1261" s="30"/>
      <c r="L1261" s="30"/>
    </row>
    <row r="1262" spans="7:12" x14ac:dyDescent="0.25">
      <c r="G1262" s="30"/>
      <c r="H1262" s="30"/>
      <c r="I1262" s="30"/>
      <c r="J1262" s="30"/>
      <c r="K1262" s="30"/>
      <c r="L1262" s="30"/>
    </row>
    <row r="1263" spans="7:12" x14ac:dyDescent="0.25">
      <c r="G1263" s="30"/>
      <c r="H1263" s="30"/>
      <c r="I1263" s="30"/>
      <c r="J1263" s="30"/>
      <c r="K1263" s="30"/>
      <c r="L1263" s="30"/>
    </row>
    <row r="1264" spans="7:12" x14ac:dyDescent="0.25">
      <c r="G1264" s="30"/>
      <c r="H1264" s="30"/>
      <c r="I1264" s="30"/>
      <c r="J1264" s="30"/>
      <c r="K1264" s="30"/>
      <c r="L1264" s="30"/>
    </row>
    <row r="1265" spans="7:12" x14ac:dyDescent="0.25">
      <c r="G1265" s="30"/>
      <c r="H1265" s="30"/>
      <c r="I1265" s="30"/>
      <c r="J1265" s="30"/>
      <c r="K1265" s="30"/>
      <c r="L1265" s="30"/>
    </row>
    <row r="1266" spans="7:12" x14ac:dyDescent="0.25">
      <c r="G1266" s="30"/>
      <c r="H1266" s="30"/>
      <c r="I1266" s="30"/>
      <c r="J1266" s="30"/>
      <c r="K1266" s="30"/>
      <c r="L1266" s="30"/>
    </row>
    <row r="1267" spans="7:12" x14ac:dyDescent="0.25">
      <c r="G1267" s="30"/>
      <c r="H1267" s="30"/>
      <c r="I1267" s="30"/>
      <c r="J1267" s="30"/>
      <c r="K1267" s="30"/>
      <c r="L1267" s="30"/>
    </row>
    <row r="1268" spans="7:12" x14ac:dyDescent="0.25">
      <c r="G1268" s="30"/>
      <c r="H1268" s="30"/>
      <c r="I1268" s="30"/>
      <c r="J1268" s="30"/>
      <c r="K1268" s="30"/>
      <c r="L1268" s="30"/>
    </row>
    <row r="1269" spans="7:12" x14ac:dyDescent="0.25">
      <c r="G1269" s="30"/>
      <c r="H1269" s="30"/>
      <c r="I1269" s="30"/>
      <c r="J1269" s="30"/>
      <c r="K1269" s="30"/>
      <c r="L1269" s="30"/>
    </row>
    <row r="1270" spans="7:12" x14ac:dyDescent="0.25">
      <c r="G1270" s="30"/>
      <c r="H1270" s="30"/>
      <c r="I1270" s="30"/>
      <c r="J1270" s="30"/>
      <c r="K1270" s="30"/>
      <c r="L1270" s="30"/>
    </row>
    <row r="1271" spans="7:12" x14ac:dyDescent="0.25">
      <c r="G1271" s="30"/>
      <c r="H1271" s="30"/>
      <c r="I1271" s="30"/>
      <c r="J1271" s="30"/>
      <c r="K1271" s="30"/>
      <c r="L1271" s="30"/>
    </row>
    <row r="1272" spans="7:12" x14ac:dyDescent="0.25">
      <c r="G1272" s="30"/>
      <c r="H1272" s="30"/>
      <c r="I1272" s="30"/>
      <c r="J1272" s="30"/>
      <c r="K1272" s="30"/>
      <c r="L1272" s="30"/>
    </row>
    <row r="1273" spans="7:12" x14ac:dyDescent="0.25">
      <c r="G1273" s="30"/>
      <c r="H1273" s="30"/>
      <c r="I1273" s="30"/>
      <c r="J1273" s="30"/>
      <c r="K1273" s="30"/>
      <c r="L1273" s="30"/>
    </row>
    <row r="1274" spans="7:12" x14ac:dyDescent="0.25">
      <c r="G1274" s="30"/>
      <c r="H1274" s="30"/>
      <c r="I1274" s="30"/>
      <c r="J1274" s="30"/>
      <c r="K1274" s="30"/>
      <c r="L1274" s="30"/>
    </row>
    <row r="1275" spans="7:12" x14ac:dyDescent="0.25">
      <c r="G1275" s="30"/>
      <c r="H1275" s="30"/>
      <c r="I1275" s="30"/>
      <c r="J1275" s="30"/>
      <c r="K1275" s="30"/>
      <c r="L1275" s="30"/>
    </row>
    <row r="1276" spans="7:12" x14ac:dyDescent="0.25">
      <c r="G1276" s="30"/>
      <c r="H1276" s="30"/>
      <c r="I1276" s="30"/>
      <c r="J1276" s="30"/>
      <c r="K1276" s="30"/>
      <c r="L1276" s="30"/>
    </row>
    <row r="1277" spans="7:12" x14ac:dyDescent="0.25">
      <c r="G1277" s="30"/>
      <c r="H1277" s="30"/>
      <c r="I1277" s="30"/>
      <c r="J1277" s="30"/>
      <c r="K1277" s="30"/>
      <c r="L1277" s="30"/>
    </row>
    <row r="1278" spans="7:12" x14ac:dyDescent="0.25">
      <c r="G1278" s="30"/>
      <c r="H1278" s="30"/>
      <c r="I1278" s="30"/>
      <c r="J1278" s="30"/>
      <c r="K1278" s="30"/>
      <c r="L1278" s="30"/>
    </row>
    <row r="1279" spans="7:12" x14ac:dyDescent="0.25">
      <c r="G1279" s="30"/>
      <c r="H1279" s="30"/>
      <c r="I1279" s="30"/>
      <c r="J1279" s="30"/>
      <c r="K1279" s="30"/>
      <c r="L1279" s="30"/>
    </row>
    <row r="1280" spans="7:12" x14ac:dyDescent="0.25">
      <c r="G1280" s="30"/>
      <c r="H1280" s="30"/>
      <c r="I1280" s="30"/>
      <c r="J1280" s="30"/>
      <c r="K1280" s="30"/>
      <c r="L1280" s="30"/>
    </row>
    <row r="1281" spans="7:12" x14ac:dyDescent="0.25">
      <c r="G1281" s="30"/>
      <c r="H1281" s="30"/>
      <c r="I1281" s="30"/>
      <c r="J1281" s="30"/>
      <c r="K1281" s="30"/>
      <c r="L1281" s="30"/>
    </row>
    <row r="1282" spans="7:12" x14ac:dyDescent="0.25">
      <c r="G1282" s="30"/>
      <c r="H1282" s="30"/>
      <c r="I1282" s="30"/>
      <c r="J1282" s="30"/>
      <c r="K1282" s="30"/>
      <c r="L1282" s="30"/>
    </row>
    <row r="1283" spans="7:12" x14ac:dyDescent="0.25">
      <c r="G1283" s="30"/>
      <c r="H1283" s="30"/>
      <c r="I1283" s="30"/>
      <c r="J1283" s="30"/>
      <c r="K1283" s="30"/>
      <c r="L1283" s="30"/>
    </row>
    <row r="1284" spans="7:12" x14ac:dyDescent="0.25">
      <c r="G1284" s="30"/>
      <c r="H1284" s="30"/>
      <c r="I1284" s="30"/>
      <c r="J1284" s="30"/>
      <c r="K1284" s="30"/>
      <c r="L1284" s="30"/>
    </row>
    <row r="1285" spans="7:12" x14ac:dyDescent="0.25">
      <c r="G1285" s="30"/>
      <c r="H1285" s="30"/>
      <c r="I1285" s="30"/>
      <c r="J1285" s="30"/>
      <c r="K1285" s="30"/>
      <c r="L1285" s="30"/>
    </row>
    <row r="1286" spans="7:12" x14ac:dyDescent="0.25">
      <c r="G1286" s="30"/>
      <c r="H1286" s="30"/>
      <c r="I1286" s="30"/>
      <c r="J1286" s="30"/>
      <c r="K1286" s="30"/>
      <c r="L1286" s="30"/>
    </row>
    <row r="1287" spans="7:12" x14ac:dyDescent="0.25">
      <c r="G1287" s="30"/>
      <c r="H1287" s="30"/>
      <c r="I1287" s="30"/>
      <c r="J1287" s="30"/>
      <c r="K1287" s="30"/>
      <c r="L1287" s="30"/>
    </row>
    <row r="1288" spans="7:12" x14ac:dyDescent="0.25">
      <c r="G1288" s="30"/>
      <c r="H1288" s="30"/>
      <c r="I1288" s="30"/>
      <c r="J1288" s="30"/>
      <c r="K1288" s="30"/>
      <c r="L1288" s="30"/>
    </row>
    <row r="1289" spans="7:12" x14ac:dyDescent="0.25">
      <c r="G1289" s="30"/>
      <c r="H1289" s="30"/>
      <c r="I1289" s="30"/>
      <c r="J1289" s="30"/>
      <c r="K1289" s="30"/>
      <c r="L1289" s="30"/>
    </row>
    <row r="1290" spans="7:12" x14ac:dyDescent="0.25">
      <c r="G1290" s="30"/>
      <c r="H1290" s="30"/>
      <c r="I1290" s="30"/>
      <c r="J1290" s="30"/>
      <c r="K1290" s="30"/>
      <c r="L1290" s="30"/>
    </row>
    <row r="1291" spans="7:12" x14ac:dyDescent="0.25">
      <c r="G1291" s="30"/>
      <c r="H1291" s="30"/>
      <c r="I1291" s="30"/>
      <c r="J1291" s="30"/>
      <c r="K1291" s="30"/>
      <c r="L1291" s="30"/>
    </row>
    <row r="1292" spans="7:12" x14ac:dyDescent="0.25">
      <c r="G1292" s="30"/>
      <c r="H1292" s="30"/>
      <c r="I1292" s="30"/>
      <c r="J1292" s="30"/>
      <c r="K1292" s="30"/>
      <c r="L1292" s="30"/>
    </row>
    <row r="1293" spans="7:12" x14ac:dyDescent="0.25">
      <c r="G1293" s="30"/>
      <c r="H1293" s="30"/>
      <c r="I1293" s="30"/>
      <c r="J1293" s="30"/>
      <c r="K1293" s="30"/>
      <c r="L1293" s="30"/>
    </row>
    <row r="1294" spans="7:12" x14ac:dyDescent="0.25">
      <c r="G1294" s="30"/>
      <c r="H1294" s="30"/>
      <c r="I1294" s="30"/>
      <c r="J1294" s="30"/>
      <c r="K1294" s="30"/>
      <c r="L1294" s="30"/>
    </row>
    <row r="1295" spans="7:12" x14ac:dyDescent="0.25">
      <c r="G1295" s="30"/>
      <c r="H1295" s="30"/>
      <c r="I1295" s="30"/>
      <c r="J1295" s="30"/>
      <c r="K1295" s="30"/>
      <c r="L1295" s="30"/>
    </row>
    <row r="1296" spans="7:12" x14ac:dyDescent="0.25">
      <c r="G1296" s="30"/>
      <c r="H1296" s="30"/>
      <c r="I1296" s="30"/>
      <c r="J1296" s="30"/>
      <c r="K1296" s="30"/>
      <c r="L1296" s="30"/>
    </row>
    <row r="1297" spans="7:12" x14ac:dyDescent="0.25">
      <c r="G1297" s="30"/>
      <c r="H1297" s="30"/>
      <c r="I1297" s="30"/>
      <c r="J1297" s="30"/>
      <c r="K1297" s="30"/>
      <c r="L1297" s="30"/>
    </row>
    <row r="1298" spans="7:12" x14ac:dyDescent="0.25">
      <c r="G1298" s="30"/>
      <c r="H1298" s="30"/>
      <c r="I1298" s="30"/>
      <c r="J1298" s="30"/>
      <c r="K1298" s="30"/>
      <c r="L1298" s="30"/>
    </row>
    <row r="1299" spans="7:12" x14ac:dyDescent="0.25">
      <c r="G1299" s="30"/>
      <c r="H1299" s="30"/>
      <c r="I1299" s="30"/>
      <c r="J1299" s="30"/>
      <c r="K1299" s="30"/>
      <c r="L1299" s="30"/>
    </row>
    <row r="1300" spans="7:12" x14ac:dyDescent="0.25">
      <c r="G1300" s="30"/>
      <c r="H1300" s="30"/>
      <c r="I1300" s="30"/>
      <c r="J1300" s="30"/>
      <c r="K1300" s="30"/>
      <c r="L1300" s="30"/>
    </row>
    <row r="1301" spans="7:12" x14ac:dyDescent="0.25">
      <c r="G1301" s="30"/>
      <c r="H1301" s="30"/>
      <c r="I1301" s="30"/>
      <c r="J1301" s="30"/>
      <c r="K1301" s="30"/>
      <c r="L1301" s="30"/>
    </row>
    <row r="1302" spans="7:12" x14ac:dyDescent="0.25">
      <c r="G1302" s="30"/>
      <c r="H1302" s="30"/>
      <c r="I1302" s="30"/>
      <c r="J1302" s="30"/>
      <c r="K1302" s="30"/>
      <c r="L1302" s="30"/>
    </row>
    <row r="1303" spans="7:12" x14ac:dyDescent="0.25">
      <c r="G1303" s="30"/>
      <c r="H1303" s="30"/>
      <c r="I1303" s="30"/>
      <c r="J1303" s="30"/>
      <c r="K1303" s="30"/>
      <c r="L1303" s="30"/>
    </row>
    <row r="1304" spans="7:12" x14ac:dyDescent="0.25">
      <c r="G1304" s="30"/>
      <c r="H1304" s="30"/>
      <c r="I1304" s="30"/>
      <c r="J1304" s="30"/>
      <c r="K1304" s="30"/>
      <c r="L1304" s="30"/>
    </row>
    <row r="1305" spans="7:12" x14ac:dyDescent="0.25">
      <c r="G1305" s="30"/>
      <c r="H1305" s="30"/>
      <c r="I1305" s="30"/>
      <c r="J1305" s="30"/>
      <c r="K1305" s="30"/>
      <c r="L1305" s="30"/>
    </row>
    <row r="1306" spans="7:12" x14ac:dyDescent="0.25">
      <c r="G1306" s="30"/>
      <c r="H1306" s="30"/>
      <c r="I1306" s="30"/>
      <c r="J1306" s="30"/>
      <c r="K1306" s="30"/>
      <c r="L1306" s="30"/>
    </row>
    <row r="1307" spans="7:12" x14ac:dyDescent="0.25">
      <c r="G1307" s="30"/>
      <c r="H1307" s="30"/>
      <c r="I1307" s="30"/>
      <c r="J1307" s="30"/>
      <c r="K1307" s="30"/>
      <c r="L1307" s="30"/>
    </row>
    <row r="1308" spans="7:12" x14ac:dyDescent="0.25">
      <c r="G1308" s="30"/>
      <c r="H1308" s="30"/>
      <c r="I1308" s="30"/>
      <c r="J1308" s="30"/>
      <c r="K1308" s="30"/>
      <c r="L1308" s="30"/>
    </row>
    <row r="1309" spans="7:12" x14ac:dyDescent="0.25">
      <c r="G1309" s="30"/>
      <c r="H1309" s="30"/>
      <c r="I1309" s="30"/>
      <c r="J1309" s="30"/>
      <c r="K1309" s="30"/>
      <c r="L1309" s="30"/>
    </row>
    <row r="1310" spans="7:12" x14ac:dyDescent="0.25">
      <c r="G1310" s="30"/>
      <c r="H1310" s="30"/>
      <c r="I1310" s="30"/>
      <c r="J1310" s="30"/>
      <c r="K1310" s="30"/>
      <c r="L1310" s="30"/>
    </row>
    <row r="1311" spans="7:12" x14ac:dyDescent="0.25">
      <c r="G1311" s="30"/>
      <c r="H1311" s="30"/>
      <c r="I1311" s="30"/>
      <c r="J1311" s="30"/>
      <c r="K1311" s="30"/>
      <c r="L1311" s="30"/>
    </row>
    <row r="1312" spans="7:12" x14ac:dyDescent="0.25">
      <c r="G1312" s="30"/>
      <c r="H1312" s="30"/>
      <c r="I1312" s="30"/>
      <c r="J1312" s="30"/>
      <c r="K1312" s="30"/>
      <c r="L1312" s="30"/>
    </row>
    <row r="1313" spans="7:12" x14ac:dyDescent="0.25">
      <c r="G1313" s="30"/>
      <c r="H1313" s="30"/>
      <c r="I1313" s="30"/>
      <c r="J1313" s="30"/>
      <c r="K1313" s="30"/>
      <c r="L1313" s="30"/>
    </row>
    <row r="1314" spans="7:12" x14ac:dyDescent="0.25">
      <c r="G1314" s="30"/>
      <c r="H1314" s="30"/>
      <c r="I1314" s="30"/>
      <c r="J1314" s="30"/>
      <c r="K1314" s="30"/>
      <c r="L1314" s="30"/>
    </row>
    <row r="1315" spans="7:12" x14ac:dyDescent="0.25">
      <c r="G1315" s="30"/>
      <c r="H1315" s="30"/>
      <c r="I1315" s="30"/>
      <c r="J1315" s="30"/>
      <c r="K1315" s="30"/>
      <c r="L1315" s="30"/>
    </row>
    <row r="1316" spans="7:12" x14ac:dyDescent="0.25">
      <c r="G1316" s="30"/>
      <c r="H1316" s="30"/>
      <c r="I1316" s="30"/>
      <c r="J1316" s="30"/>
      <c r="K1316" s="30"/>
      <c r="L1316" s="30"/>
    </row>
    <row r="1317" spans="7:12" x14ac:dyDescent="0.25">
      <c r="G1317" s="30"/>
      <c r="H1317" s="30"/>
      <c r="I1317" s="30"/>
      <c r="J1317" s="30"/>
      <c r="K1317" s="30"/>
      <c r="L1317" s="30"/>
    </row>
    <row r="1318" spans="7:12" x14ac:dyDescent="0.25">
      <c r="G1318" s="30"/>
      <c r="H1318" s="30"/>
      <c r="I1318" s="30"/>
      <c r="J1318" s="30"/>
      <c r="K1318" s="30"/>
      <c r="L1318" s="30"/>
    </row>
    <row r="1319" spans="7:12" x14ac:dyDescent="0.25">
      <c r="G1319" s="30"/>
      <c r="H1319" s="30"/>
      <c r="I1319" s="30"/>
      <c r="J1319" s="30"/>
      <c r="K1319" s="30"/>
      <c r="L1319" s="30"/>
    </row>
    <row r="1320" spans="7:12" x14ac:dyDescent="0.25">
      <c r="G1320" s="30"/>
      <c r="H1320" s="30"/>
      <c r="I1320" s="30"/>
      <c r="J1320" s="30"/>
      <c r="K1320" s="30"/>
      <c r="L1320" s="30"/>
    </row>
    <row r="1321" spans="7:12" x14ac:dyDescent="0.25">
      <c r="G1321" s="30"/>
      <c r="H1321" s="30"/>
      <c r="I1321" s="30"/>
      <c r="J1321" s="30"/>
      <c r="K1321" s="30"/>
      <c r="L1321" s="30"/>
    </row>
    <row r="1322" spans="7:12" x14ac:dyDescent="0.25">
      <c r="G1322" s="30"/>
      <c r="H1322" s="30"/>
      <c r="I1322" s="30"/>
      <c r="J1322" s="30"/>
      <c r="K1322" s="30"/>
      <c r="L1322" s="30"/>
    </row>
    <row r="1323" spans="7:12" x14ac:dyDescent="0.25">
      <c r="G1323" s="30"/>
      <c r="H1323" s="30"/>
      <c r="I1323" s="30"/>
      <c r="J1323" s="30"/>
      <c r="K1323" s="30"/>
      <c r="L1323" s="30"/>
    </row>
    <row r="1324" spans="7:12" x14ac:dyDescent="0.25">
      <c r="G1324" s="30"/>
      <c r="H1324" s="30"/>
      <c r="I1324" s="30"/>
      <c r="J1324" s="30"/>
      <c r="K1324" s="30"/>
      <c r="L1324" s="30"/>
    </row>
    <row r="1325" spans="7:12" x14ac:dyDescent="0.25">
      <c r="G1325" s="30"/>
      <c r="H1325" s="30"/>
      <c r="I1325" s="30"/>
      <c r="J1325" s="30"/>
      <c r="K1325" s="30"/>
      <c r="L1325" s="30"/>
    </row>
    <row r="1326" spans="7:12" x14ac:dyDescent="0.25">
      <c r="G1326" s="30"/>
      <c r="H1326" s="30"/>
      <c r="I1326" s="30"/>
      <c r="J1326" s="30"/>
      <c r="K1326" s="30"/>
      <c r="L1326" s="30"/>
    </row>
    <row r="1327" spans="7:12" x14ac:dyDescent="0.25">
      <c r="G1327" s="30"/>
      <c r="H1327" s="30"/>
      <c r="I1327" s="30"/>
      <c r="J1327" s="30"/>
      <c r="K1327" s="30"/>
      <c r="L1327" s="30"/>
    </row>
    <row r="1328" spans="7:12" x14ac:dyDescent="0.25">
      <c r="G1328" s="30"/>
      <c r="H1328" s="30"/>
      <c r="I1328" s="30"/>
      <c r="J1328" s="30"/>
      <c r="K1328" s="30"/>
      <c r="L1328" s="30"/>
    </row>
    <row r="1329" spans="7:12" x14ac:dyDescent="0.25">
      <c r="G1329" s="30"/>
      <c r="H1329" s="30"/>
      <c r="I1329" s="30"/>
      <c r="J1329" s="30"/>
      <c r="K1329" s="30"/>
      <c r="L1329" s="30"/>
    </row>
    <row r="1330" spans="7:12" x14ac:dyDescent="0.25">
      <c r="G1330" s="30"/>
      <c r="H1330" s="30"/>
      <c r="I1330" s="30"/>
      <c r="J1330" s="30"/>
      <c r="K1330" s="30"/>
      <c r="L1330" s="30"/>
    </row>
    <row r="1331" spans="7:12" x14ac:dyDescent="0.25">
      <c r="G1331" s="30"/>
      <c r="H1331" s="30"/>
      <c r="I1331" s="30"/>
      <c r="J1331" s="30"/>
      <c r="K1331" s="30"/>
      <c r="L1331" s="30"/>
    </row>
    <row r="1332" spans="7:12" x14ac:dyDescent="0.25">
      <c r="G1332" s="30"/>
      <c r="H1332" s="30"/>
      <c r="I1332" s="30"/>
      <c r="J1332" s="30"/>
      <c r="K1332" s="30"/>
      <c r="L1332" s="30"/>
    </row>
    <row r="1333" spans="7:12" x14ac:dyDescent="0.25">
      <c r="G1333" s="30"/>
      <c r="H1333" s="30"/>
      <c r="I1333" s="30"/>
      <c r="J1333" s="30"/>
      <c r="K1333" s="30"/>
      <c r="L1333" s="30"/>
    </row>
    <row r="1334" spans="7:12" x14ac:dyDescent="0.25">
      <c r="G1334" s="30"/>
      <c r="H1334" s="30"/>
      <c r="I1334" s="30"/>
      <c r="J1334" s="30"/>
      <c r="K1334" s="30"/>
      <c r="L1334" s="30"/>
    </row>
    <row r="1335" spans="7:12" x14ac:dyDescent="0.25">
      <c r="G1335" s="30"/>
      <c r="H1335" s="30"/>
      <c r="I1335" s="30"/>
      <c r="J1335" s="30"/>
      <c r="K1335" s="30"/>
      <c r="L1335" s="30"/>
    </row>
    <row r="1336" spans="7:12" x14ac:dyDescent="0.25">
      <c r="G1336" s="30"/>
      <c r="H1336" s="30"/>
      <c r="I1336" s="30"/>
      <c r="J1336" s="30"/>
      <c r="K1336" s="30"/>
      <c r="L1336" s="30"/>
    </row>
    <row r="1337" spans="7:12" x14ac:dyDescent="0.25">
      <c r="G1337" s="30"/>
      <c r="H1337" s="30"/>
      <c r="I1337" s="30"/>
      <c r="J1337" s="30"/>
      <c r="K1337" s="30"/>
      <c r="L1337" s="30"/>
    </row>
    <row r="1338" spans="7:12" x14ac:dyDescent="0.25">
      <c r="G1338" s="30"/>
      <c r="H1338" s="30"/>
      <c r="I1338" s="30"/>
      <c r="J1338" s="30"/>
      <c r="K1338" s="30"/>
      <c r="L1338" s="30"/>
    </row>
    <row r="1339" spans="7:12" x14ac:dyDescent="0.25">
      <c r="G1339" s="30"/>
      <c r="H1339" s="30"/>
      <c r="I1339" s="30"/>
      <c r="J1339" s="30"/>
      <c r="K1339" s="30"/>
      <c r="L1339" s="30"/>
    </row>
    <row r="1340" spans="7:12" x14ac:dyDescent="0.25">
      <c r="G1340" s="30"/>
      <c r="H1340" s="30"/>
      <c r="I1340" s="30"/>
      <c r="J1340" s="30"/>
      <c r="K1340" s="30"/>
      <c r="L1340" s="30"/>
    </row>
    <row r="1341" spans="7:12" x14ac:dyDescent="0.25">
      <c r="G1341" s="30"/>
      <c r="H1341" s="30"/>
      <c r="I1341" s="30"/>
      <c r="J1341" s="30"/>
      <c r="K1341" s="30"/>
      <c r="L1341" s="30"/>
    </row>
    <row r="1342" spans="7:12" x14ac:dyDescent="0.25">
      <c r="G1342" s="30"/>
      <c r="H1342" s="30"/>
      <c r="I1342" s="30"/>
      <c r="J1342" s="30"/>
      <c r="K1342" s="30"/>
      <c r="L1342" s="30"/>
    </row>
    <row r="1343" spans="7:12" x14ac:dyDescent="0.25">
      <c r="G1343" s="30"/>
      <c r="H1343" s="30"/>
      <c r="I1343" s="30"/>
      <c r="J1343" s="30"/>
      <c r="K1343" s="30"/>
      <c r="L1343" s="30"/>
    </row>
    <row r="1344" spans="7:12" x14ac:dyDescent="0.25">
      <c r="G1344" s="30"/>
      <c r="H1344" s="30"/>
      <c r="I1344" s="30"/>
      <c r="J1344" s="30"/>
      <c r="K1344" s="30"/>
      <c r="L1344" s="30"/>
    </row>
    <row r="1345" spans="7:12" x14ac:dyDescent="0.25">
      <c r="G1345" s="30"/>
      <c r="H1345" s="30"/>
      <c r="I1345" s="30"/>
      <c r="J1345" s="30"/>
      <c r="K1345" s="30"/>
      <c r="L1345" s="30"/>
    </row>
    <row r="1346" spans="7:12" x14ac:dyDescent="0.25">
      <c r="G1346" s="30"/>
      <c r="H1346" s="30"/>
      <c r="I1346" s="30"/>
      <c r="J1346" s="30"/>
      <c r="K1346" s="30"/>
      <c r="L1346" s="30"/>
    </row>
    <row r="1347" spans="7:12" x14ac:dyDescent="0.25">
      <c r="G1347" s="30"/>
      <c r="H1347" s="30"/>
      <c r="I1347" s="30"/>
      <c r="J1347" s="30"/>
      <c r="K1347" s="30"/>
      <c r="L1347" s="30"/>
    </row>
    <row r="1348" spans="7:12" x14ac:dyDescent="0.25">
      <c r="G1348" s="30"/>
      <c r="H1348" s="30"/>
      <c r="I1348" s="30"/>
      <c r="J1348" s="30"/>
      <c r="K1348" s="30"/>
      <c r="L1348" s="30"/>
    </row>
    <row r="1349" spans="7:12" x14ac:dyDescent="0.25">
      <c r="G1349" s="30"/>
      <c r="H1349" s="30"/>
      <c r="I1349" s="30"/>
      <c r="J1349" s="30"/>
      <c r="K1349" s="30"/>
      <c r="L1349" s="30"/>
    </row>
    <row r="1350" spans="7:12" x14ac:dyDescent="0.25">
      <c r="G1350" s="30"/>
      <c r="H1350" s="30"/>
      <c r="I1350" s="30"/>
      <c r="J1350" s="30"/>
      <c r="K1350" s="30"/>
      <c r="L1350" s="30"/>
    </row>
    <row r="1351" spans="7:12" x14ac:dyDescent="0.25">
      <c r="G1351" s="30"/>
      <c r="H1351" s="30"/>
      <c r="I1351" s="30"/>
      <c r="J1351" s="30"/>
      <c r="K1351" s="30"/>
      <c r="L1351" s="30"/>
    </row>
    <row r="1352" spans="7:12" x14ac:dyDescent="0.25">
      <c r="G1352" s="30"/>
      <c r="H1352" s="30"/>
      <c r="I1352" s="30"/>
      <c r="J1352" s="30"/>
      <c r="K1352" s="30"/>
      <c r="L1352" s="30"/>
    </row>
    <row r="1353" spans="7:12" x14ac:dyDescent="0.25">
      <c r="G1353" s="30"/>
      <c r="H1353" s="30"/>
      <c r="I1353" s="30"/>
      <c r="J1353" s="30"/>
      <c r="K1353" s="30"/>
      <c r="L1353" s="30"/>
    </row>
    <row r="1354" spans="7:12" x14ac:dyDescent="0.25">
      <c r="G1354" s="30"/>
      <c r="H1354" s="30"/>
      <c r="I1354" s="30"/>
      <c r="J1354" s="30"/>
      <c r="K1354" s="30"/>
      <c r="L1354" s="30"/>
    </row>
    <row r="1355" spans="7:12" x14ac:dyDescent="0.25">
      <c r="G1355" s="30"/>
      <c r="H1355" s="30"/>
      <c r="I1355" s="30"/>
      <c r="J1355" s="30"/>
      <c r="K1355" s="30"/>
      <c r="L1355" s="30"/>
    </row>
    <row r="1356" spans="7:12" x14ac:dyDescent="0.25">
      <c r="G1356" s="30"/>
      <c r="H1356" s="30"/>
      <c r="I1356" s="30"/>
      <c r="J1356" s="30"/>
      <c r="K1356" s="30"/>
      <c r="L1356" s="30"/>
    </row>
    <row r="1357" spans="7:12" x14ac:dyDescent="0.25">
      <c r="G1357" s="30"/>
      <c r="H1357" s="30"/>
      <c r="I1357" s="30"/>
      <c r="J1357" s="30"/>
      <c r="K1357" s="30"/>
      <c r="L1357" s="30"/>
    </row>
    <row r="1358" spans="7:12" x14ac:dyDescent="0.25">
      <c r="G1358" s="30"/>
      <c r="H1358" s="30"/>
      <c r="I1358" s="30"/>
      <c r="J1358" s="30"/>
      <c r="K1358" s="30"/>
      <c r="L1358" s="30"/>
    </row>
    <row r="1359" spans="7:12" x14ac:dyDescent="0.25">
      <c r="G1359" s="30"/>
      <c r="H1359" s="30"/>
      <c r="I1359" s="30"/>
      <c r="J1359" s="30"/>
      <c r="K1359" s="30"/>
      <c r="L1359" s="30"/>
    </row>
    <row r="1360" spans="7:12" x14ac:dyDescent="0.25">
      <c r="G1360" s="30"/>
      <c r="H1360" s="30"/>
      <c r="I1360" s="30"/>
      <c r="J1360" s="30"/>
      <c r="K1360" s="30"/>
      <c r="L1360" s="30"/>
    </row>
    <row r="1361" spans="7:12" x14ac:dyDescent="0.25">
      <c r="G1361" s="30"/>
      <c r="H1361" s="30"/>
      <c r="I1361" s="30"/>
      <c r="J1361" s="30"/>
      <c r="K1361" s="30"/>
      <c r="L1361" s="30"/>
    </row>
    <row r="1362" spans="7:12" x14ac:dyDescent="0.25">
      <c r="G1362" s="30"/>
      <c r="H1362" s="30"/>
      <c r="I1362" s="30"/>
      <c r="J1362" s="30"/>
      <c r="K1362" s="30"/>
      <c r="L1362" s="30"/>
    </row>
    <row r="1363" spans="7:12" x14ac:dyDescent="0.25">
      <c r="G1363" s="30"/>
      <c r="H1363" s="30"/>
      <c r="I1363" s="30"/>
      <c r="J1363" s="30"/>
      <c r="K1363" s="30"/>
      <c r="L1363" s="30"/>
    </row>
    <row r="1364" spans="7:12" x14ac:dyDescent="0.25">
      <c r="G1364" s="30"/>
      <c r="H1364" s="30"/>
      <c r="I1364" s="30"/>
      <c r="J1364" s="30"/>
      <c r="K1364" s="30"/>
      <c r="L1364" s="30"/>
    </row>
    <row r="1365" spans="7:12" x14ac:dyDescent="0.25">
      <c r="G1365" s="30"/>
      <c r="H1365" s="30"/>
      <c r="I1365" s="30"/>
      <c r="J1365" s="30"/>
      <c r="K1365" s="30"/>
      <c r="L1365" s="30"/>
    </row>
    <row r="1366" spans="7:12" x14ac:dyDescent="0.25">
      <c r="G1366" s="30"/>
      <c r="H1366" s="30"/>
      <c r="I1366" s="30"/>
      <c r="J1366" s="30"/>
      <c r="K1366" s="30"/>
      <c r="L1366" s="30"/>
    </row>
    <row r="1367" spans="7:12" x14ac:dyDescent="0.25">
      <c r="G1367" s="30"/>
      <c r="H1367" s="30"/>
      <c r="I1367" s="30"/>
      <c r="J1367" s="30"/>
      <c r="K1367" s="30"/>
      <c r="L1367" s="30"/>
    </row>
    <row r="1368" spans="7:12" x14ac:dyDescent="0.25">
      <c r="G1368" s="30"/>
      <c r="H1368" s="30"/>
      <c r="I1368" s="30"/>
      <c r="J1368" s="30"/>
      <c r="K1368" s="30"/>
      <c r="L1368" s="30"/>
    </row>
    <row r="1369" spans="7:12" x14ac:dyDescent="0.25">
      <c r="G1369" s="30"/>
      <c r="H1369" s="30"/>
      <c r="I1369" s="30"/>
      <c r="J1369" s="30"/>
      <c r="K1369" s="30"/>
      <c r="L1369" s="30"/>
    </row>
    <row r="1370" spans="7:12" x14ac:dyDescent="0.25">
      <c r="G1370" s="30"/>
      <c r="H1370" s="30"/>
      <c r="I1370" s="30"/>
      <c r="J1370" s="30"/>
      <c r="K1370" s="30"/>
      <c r="L1370" s="30"/>
    </row>
    <row r="1371" spans="7:12" x14ac:dyDescent="0.25">
      <c r="G1371" s="30"/>
      <c r="H1371" s="30"/>
      <c r="I1371" s="30"/>
      <c r="J1371" s="30"/>
      <c r="K1371" s="30"/>
      <c r="L1371" s="30"/>
    </row>
    <row r="1372" spans="7:12" x14ac:dyDescent="0.25">
      <c r="G1372" s="30"/>
      <c r="H1372" s="30"/>
      <c r="I1372" s="30"/>
      <c r="J1372" s="30"/>
      <c r="K1372" s="30"/>
      <c r="L1372" s="30"/>
    </row>
    <row r="1373" spans="7:12" x14ac:dyDescent="0.25">
      <c r="G1373" s="30"/>
      <c r="H1373" s="30"/>
      <c r="I1373" s="30"/>
      <c r="J1373" s="30"/>
      <c r="K1373" s="30"/>
      <c r="L1373" s="30"/>
    </row>
    <row r="1374" spans="7:12" x14ac:dyDescent="0.25">
      <c r="G1374" s="30"/>
      <c r="H1374" s="30"/>
      <c r="I1374" s="30"/>
      <c r="J1374" s="30"/>
      <c r="K1374" s="30"/>
      <c r="L1374" s="30"/>
    </row>
    <row r="1375" spans="7:12" x14ac:dyDescent="0.25">
      <c r="G1375" s="30"/>
      <c r="H1375" s="30"/>
      <c r="I1375" s="30"/>
      <c r="J1375" s="30"/>
      <c r="K1375" s="30"/>
      <c r="L1375" s="30"/>
    </row>
    <row r="1376" spans="7:12" x14ac:dyDescent="0.25">
      <c r="G1376" s="30"/>
      <c r="H1376" s="30"/>
      <c r="I1376" s="30"/>
      <c r="J1376" s="30"/>
      <c r="K1376" s="30"/>
      <c r="L1376" s="30"/>
    </row>
    <row r="1377" spans="7:12" x14ac:dyDescent="0.25">
      <c r="G1377" s="30"/>
      <c r="H1377" s="30"/>
      <c r="I1377" s="30"/>
      <c r="J1377" s="30"/>
      <c r="K1377" s="30"/>
      <c r="L1377" s="30"/>
    </row>
    <row r="1378" spans="7:12" x14ac:dyDescent="0.25">
      <c r="G1378" s="30"/>
      <c r="H1378" s="30"/>
      <c r="I1378" s="30"/>
      <c r="J1378" s="30"/>
      <c r="K1378" s="30"/>
      <c r="L1378" s="30"/>
    </row>
    <row r="1379" spans="7:12" x14ac:dyDescent="0.25">
      <c r="G1379" s="30"/>
      <c r="H1379" s="30"/>
      <c r="I1379" s="30"/>
      <c r="J1379" s="30"/>
      <c r="K1379" s="30"/>
      <c r="L1379" s="30"/>
    </row>
    <row r="1380" spans="7:12" x14ac:dyDescent="0.25">
      <c r="G1380" s="30"/>
      <c r="H1380" s="30"/>
      <c r="I1380" s="30"/>
      <c r="J1380" s="30"/>
      <c r="K1380" s="30"/>
      <c r="L1380" s="30"/>
    </row>
    <row r="1381" spans="7:12" x14ac:dyDescent="0.25">
      <c r="G1381" s="30"/>
      <c r="H1381" s="30"/>
      <c r="I1381" s="30"/>
      <c r="J1381" s="30"/>
      <c r="K1381" s="30"/>
      <c r="L1381" s="30"/>
    </row>
    <row r="1382" spans="7:12" x14ac:dyDescent="0.25">
      <c r="G1382" s="30"/>
      <c r="H1382" s="30"/>
      <c r="I1382" s="30"/>
      <c r="J1382" s="30"/>
      <c r="K1382" s="30"/>
      <c r="L1382" s="30"/>
    </row>
    <row r="1383" spans="7:12" x14ac:dyDescent="0.25">
      <c r="G1383" s="30"/>
      <c r="H1383" s="30"/>
      <c r="I1383" s="30"/>
      <c r="J1383" s="30"/>
      <c r="K1383" s="30"/>
      <c r="L1383" s="30"/>
    </row>
    <row r="1384" spans="7:12" x14ac:dyDescent="0.25">
      <c r="G1384" s="30"/>
      <c r="H1384" s="30"/>
      <c r="I1384" s="30"/>
      <c r="J1384" s="30"/>
      <c r="K1384" s="30"/>
      <c r="L1384" s="30"/>
    </row>
    <row r="1385" spans="7:12" x14ac:dyDescent="0.25">
      <c r="G1385" s="30"/>
      <c r="H1385" s="30"/>
      <c r="I1385" s="30"/>
      <c r="J1385" s="30"/>
      <c r="K1385" s="30"/>
      <c r="L1385" s="30"/>
    </row>
    <row r="1386" spans="7:12" x14ac:dyDescent="0.25">
      <c r="G1386" s="30"/>
      <c r="H1386" s="30"/>
      <c r="I1386" s="30"/>
      <c r="J1386" s="30"/>
      <c r="K1386" s="30"/>
      <c r="L1386" s="30"/>
    </row>
    <row r="1387" spans="7:12" x14ac:dyDescent="0.25">
      <c r="G1387" s="30"/>
      <c r="H1387" s="30"/>
      <c r="I1387" s="30"/>
      <c r="J1387" s="30"/>
      <c r="K1387" s="30"/>
      <c r="L1387" s="30"/>
    </row>
    <row r="1388" spans="7:12" x14ac:dyDescent="0.25">
      <c r="G1388" s="30"/>
      <c r="H1388" s="30"/>
      <c r="I1388" s="30"/>
      <c r="J1388" s="30"/>
      <c r="K1388" s="30"/>
      <c r="L1388" s="30"/>
    </row>
    <row r="1389" spans="7:12" x14ac:dyDescent="0.25">
      <c r="G1389" s="30"/>
      <c r="H1389" s="30"/>
      <c r="I1389" s="30"/>
      <c r="J1389" s="30"/>
      <c r="K1389" s="30"/>
      <c r="L1389" s="30"/>
    </row>
    <row r="1390" spans="7:12" x14ac:dyDescent="0.25">
      <c r="G1390" s="30"/>
      <c r="H1390" s="30"/>
      <c r="I1390" s="30"/>
      <c r="J1390" s="30"/>
      <c r="K1390" s="30"/>
      <c r="L1390" s="30"/>
    </row>
    <row r="1391" spans="7:12" x14ac:dyDescent="0.25">
      <c r="G1391" s="30"/>
      <c r="H1391" s="30"/>
      <c r="I1391" s="30"/>
      <c r="J1391" s="30"/>
      <c r="K1391" s="30"/>
      <c r="L1391" s="30"/>
    </row>
    <row r="1392" spans="7:12" x14ac:dyDescent="0.25">
      <c r="G1392" s="30"/>
      <c r="H1392" s="30"/>
      <c r="I1392" s="30"/>
      <c r="J1392" s="30"/>
      <c r="K1392" s="30"/>
      <c r="L1392" s="30"/>
    </row>
    <row r="1393" spans="7:12" x14ac:dyDescent="0.25">
      <c r="G1393" s="30"/>
      <c r="H1393" s="30"/>
      <c r="I1393" s="30"/>
      <c r="J1393" s="30"/>
      <c r="K1393" s="30"/>
      <c r="L1393" s="30"/>
    </row>
    <row r="1394" spans="7:12" x14ac:dyDescent="0.25">
      <c r="G1394" s="30"/>
      <c r="H1394" s="30"/>
      <c r="I1394" s="30"/>
      <c r="J1394" s="30"/>
      <c r="K1394" s="30"/>
      <c r="L1394" s="30"/>
    </row>
    <row r="1395" spans="7:12" x14ac:dyDescent="0.25">
      <c r="G1395" s="30"/>
      <c r="H1395" s="30"/>
      <c r="I1395" s="30"/>
      <c r="J1395" s="30"/>
      <c r="K1395" s="30"/>
      <c r="L1395" s="30"/>
    </row>
    <row r="1396" spans="7:12" x14ac:dyDescent="0.25">
      <c r="G1396" s="30"/>
      <c r="H1396" s="30"/>
      <c r="I1396" s="30"/>
      <c r="J1396" s="30"/>
      <c r="K1396" s="30"/>
      <c r="L1396" s="30"/>
    </row>
    <row r="1397" spans="7:12" x14ac:dyDescent="0.25">
      <c r="G1397" s="30"/>
      <c r="H1397" s="30"/>
      <c r="I1397" s="30"/>
      <c r="J1397" s="30"/>
      <c r="K1397" s="30"/>
      <c r="L1397" s="30"/>
    </row>
    <row r="1398" spans="7:12" x14ac:dyDescent="0.25">
      <c r="G1398" s="30"/>
      <c r="H1398" s="30"/>
      <c r="I1398" s="30"/>
      <c r="J1398" s="30"/>
      <c r="K1398" s="30"/>
      <c r="L1398" s="30"/>
    </row>
    <row r="1399" spans="7:12" x14ac:dyDescent="0.25">
      <c r="G1399" s="30"/>
      <c r="H1399" s="30"/>
      <c r="I1399" s="30"/>
      <c r="J1399" s="30"/>
      <c r="K1399" s="30"/>
      <c r="L1399" s="30"/>
    </row>
    <row r="1400" spans="7:12" x14ac:dyDescent="0.25">
      <c r="G1400" s="30"/>
      <c r="H1400" s="30"/>
      <c r="I1400" s="30"/>
      <c r="J1400" s="30"/>
      <c r="K1400" s="30"/>
      <c r="L1400" s="30"/>
    </row>
    <row r="1401" spans="7:12" x14ac:dyDescent="0.25">
      <c r="G1401" s="30"/>
      <c r="H1401" s="30"/>
      <c r="I1401" s="30"/>
      <c r="J1401" s="30"/>
      <c r="K1401" s="30"/>
      <c r="L1401" s="30"/>
    </row>
    <row r="1402" spans="7:12" x14ac:dyDescent="0.25">
      <c r="G1402" s="30"/>
      <c r="H1402" s="30"/>
      <c r="I1402" s="30"/>
      <c r="J1402" s="30"/>
      <c r="K1402" s="30"/>
      <c r="L1402" s="30"/>
    </row>
    <row r="1403" spans="7:12" x14ac:dyDescent="0.25">
      <c r="G1403" s="30"/>
      <c r="H1403" s="30"/>
      <c r="I1403" s="30"/>
      <c r="J1403" s="30"/>
      <c r="K1403" s="30"/>
      <c r="L1403" s="30"/>
    </row>
    <row r="1404" spans="7:12" x14ac:dyDescent="0.25">
      <c r="G1404" s="30"/>
      <c r="H1404" s="30"/>
      <c r="I1404" s="30"/>
      <c r="J1404" s="30"/>
      <c r="K1404" s="30"/>
      <c r="L1404" s="30"/>
    </row>
    <row r="1405" spans="7:12" x14ac:dyDescent="0.25">
      <c r="G1405" s="30"/>
      <c r="H1405" s="30"/>
      <c r="I1405" s="30"/>
      <c r="J1405" s="30"/>
      <c r="K1405" s="30"/>
      <c r="L1405" s="30"/>
    </row>
    <row r="1406" spans="7:12" x14ac:dyDescent="0.25">
      <c r="G1406" s="30"/>
      <c r="H1406" s="30"/>
      <c r="I1406" s="30"/>
      <c r="J1406" s="30"/>
      <c r="K1406" s="30"/>
      <c r="L1406" s="30"/>
    </row>
    <row r="1407" spans="7:12" x14ac:dyDescent="0.25">
      <c r="G1407" s="30"/>
      <c r="H1407" s="30"/>
      <c r="I1407" s="30"/>
      <c r="J1407" s="30"/>
      <c r="K1407" s="30"/>
      <c r="L1407" s="30"/>
    </row>
    <row r="1408" spans="7:12" x14ac:dyDescent="0.25">
      <c r="G1408" s="30"/>
      <c r="H1408" s="30"/>
      <c r="I1408" s="30"/>
      <c r="J1408" s="30"/>
      <c r="K1408" s="30"/>
      <c r="L1408" s="30"/>
    </row>
    <row r="1409" spans="7:12" x14ac:dyDescent="0.25">
      <c r="G1409" s="30"/>
      <c r="H1409" s="30"/>
      <c r="I1409" s="30"/>
      <c r="J1409" s="30"/>
      <c r="K1409" s="30"/>
      <c r="L1409" s="30"/>
    </row>
    <row r="1410" spans="7:12" x14ac:dyDescent="0.25">
      <c r="G1410" s="30"/>
      <c r="H1410" s="30"/>
      <c r="I1410" s="30"/>
      <c r="J1410" s="30"/>
      <c r="K1410" s="30"/>
      <c r="L1410" s="30"/>
    </row>
    <row r="1411" spans="7:12" x14ac:dyDescent="0.25">
      <c r="G1411" s="30"/>
      <c r="H1411" s="30"/>
      <c r="I1411" s="30"/>
      <c r="J1411" s="30"/>
      <c r="K1411" s="30"/>
      <c r="L1411" s="30"/>
    </row>
    <row r="1412" spans="7:12" x14ac:dyDescent="0.25">
      <c r="G1412" s="30"/>
      <c r="H1412" s="30"/>
      <c r="I1412" s="30"/>
      <c r="J1412" s="30"/>
      <c r="K1412" s="30"/>
      <c r="L1412" s="30"/>
    </row>
    <row r="1413" spans="7:12" x14ac:dyDescent="0.25">
      <c r="G1413" s="30"/>
      <c r="H1413" s="30"/>
      <c r="I1413" s="30"/>
      <c r="J1413" s="30"/>
      <c r="K1413" s="30"/>
      <c r="L1413" s="30"/>
    </row>
    <row r="1414" spans="7:12" x14ac:dyDescent="0.25">
      <c r="G1414" s="30"/>
      <c r="H1414" s="30"/>
      <c r="I1414" s="30"/>
      <c r="J1414" s="30"/>
      <c r="K1414" s="30"/>
      <c r="L1414" s="30"/>
    </row>
    <row r="1415" spans="7:12" x14ac:dyDescent="0.25">
      <c r="G1415" s="30"/>
      <c r="H1415" s="30"/>
      <c r="I1415" s="30"/>
      <c r="J1415" s="30"/>
      <c r="K1415" s="30"/>
      <c r="L1415" s="30"/>
    </row>
    <row r="1416" spans="7:12" x14ac:dyDescent="0.25">
      <c r="G1416" s="30"/>
      <c r="H1416" s="30"/>
      <c r="I1416" s="30"/>
      <c r="J1416" s="30"/>
      <c r="K1416" s="30"/>
      <c r="L1416" s="30"/>
    </row>
    <row r="1417" spans="7:12" x14ac:dyDescent="0.25">
      <c r="G1417" s="30"/>
      <c r="H1417" s="30"/>
      <c r="I1417" s="30"/>
      <c r="J1417" s="30"/>
      <c r="K1417" s="30"/>
      <c r="L1417" s="30"/>
    </row>
    <row r="1418" spans="7:12" x14ac:dyDescent="0.25">
      <c r="G1418" s="30"/>
      <c r="H1418" s="30"/>
      <c r="I1418" s="30"/>
      <c r="J1418" s="30"/>
      <c r="K1418" s="30"/>
      <c r="L1418" s="30"/>
    </row>
    <row r="1419" spans="7:12" x14ac:dyDescent="0.25">
      <c r="G1419" s="30"/>
      <c r="H1419" s="30"/>
      <c r="I1419" s="30"/>
      <c r="J1419" s="30"/>
      <c r="K1419" s="30"/>
      <c r="L1419" s="30"/>
    </row>
    <row r="1420" spans="7:12" x14ac:dyDescent="0.25">
      <c r="G1420" s="30"/>
      <c r="H1420" s="30"/>
      <c r="I1420" s="30"/>
      <c r="J1420" s="30"/>
      <c r="K1420" s="30"/>
      <c r="L1420" s="30"/>
    </row>
    <row r="1421" spans="7:12" x14ac:dyDescent="0.25">
      <c r="G1421" s="30"/>
      <c r="H1421" s="30"/>
      <c r="I1421" s="30"/>
      <c r="J1421" s="30"/>
      <c r="K1421" s="30"/>
      <c r="L1421" s="30"/>
    </row>
    <row r="1422" spans="7:12" x14ac:dyDescent="0.25">
      <c r="G1422" s="30"/>
      <c r="H1422" s="30"/>
      <c r="I1422" s="30"/>
      <c r="J1422" s="30"/>
      <c r="K1422" s="30"/>
      <c r="L1422" s="30"/>
    </row>
    <row r="1423" spans="7:12" x14ac:dyDescent="0.25">
      <c r="G1423" s="30"/>
      <c r="H1423" s="30"/>
      <c r="I1423" s="30"/>
      <c r="J1423" s="30"/>
      <c r="K1423" s="30"/>
      <c r="L1423" s="30"/>
    </row>
    <row r="1424" spans="7:12" x14ac:dyDescent="0.25">
      <c r="G1424" s="30"/>
      <c r="H1424" s="30"/>
      <c r="I1424" s="30"/>
      <c r="J1424" s="30"/>
      <c r="K1424" s="30"/>
      <c r="L1424" s="30"/>
    </row>
    <row r="1425" spans="7:12" x14ac:dyDescent="0.25">
      <c r="G1425" s="30"/>
      <c r="H1425" s="30"/>
      <c r="I1425" s="30"/>
      <c r="J1425" s="30"/>
      <c r="K1425" s="30"/>
      <c r="L1425" s="30"/>
    </row>
    <row r="1426" spans="7:12" x14ac:dyDescent="0.25">
      <c r="G1426" s="30"/>
      <c r="H1426" s="30"/>
      <c r="I1426" s="30"/>
      <c r="J1426" s="30"/>
      <c r="K1426" s="30"/>
      <c r="L1426" s="30"/>
    </row>
    <row r="1427" spans="7:12" x14ac:dyDescent="0.25">
      <c r="G1427" s="30"/>
      <c r="H1427" s="30"/>
      <c r="I1427" s="30"/>
      <c r="J1427" s="30"/>
      <c r="K1427" s="30"/>
      <c r="L1427" s="30"/>
    </row>
    <row r="1428" spans="7:12" x14ac:dyDescent="0.25">
      <c r="G1428" s="30"/>
      <c r="H1428" s="30"/>
      <c r="I1428" s="30"/>
      <c r="J1428" s="30"/>
      <c r="K1428" s="30"/>
      <c r="L1428" s="30"/>
    </row>
    <row r="1429" spans="7:12" x14ac:dyDescent="0.25">
      <c r="G1429" s="30"/>
      <c r="H1429" s="30"/>
      <c r="I1429" s="30"/>
      <c r="J1429" s="30"/>
      <c r="K1429" s="30"/>
      <c r="L1429" s="30"/>
    </row>
    <row r="1430" spans="7:12" x14ac:dyDescent="0.25">
      <c r="G1430" s="30"/>
      <c r="H1430" s="30"/>
      <c r="I1430" s="30"/>
      <c r="J1430" s="30"/>
      <c r="K1430" s="30"/>
      <c r="L1430" s="30"/>
    </row>
    <row r="1431" spans="7:12" x14ac:dyDescent="0.25">
      <c r="G1431" s="30"/>
      <c r="H1431" s="30"/>
      <c r="I1431" s="30"/>
      <c r="J1431" s="30"/>
      <c r="K1431" s="30"/>
      <c r="L1431" s="30"/>
    </row>
    <row r="1432" spans="7:12" x14ac:dyDescent="0.25">
      <c r="G1432" s="30"/>
      <c r="H1432" s="30"/>
      <c r="I1432" s="30"/>
      <c r="J1432" s="30"/>
      <c r="K1432" s="30"/>
      <c r="L1432" s="30"/>
    </row>
    <row r="1433" spans="7:12" x14ac:dyDescent="0.25">
      <c r="G1433" s="30"/>
      <c r="H1433" s="30"/>
      <c r="I1433" s="30"/>
      <c r="J1433" s="30"/>
      <c r="K1433" s="30"/>
      <c r="L1433" s="30"/>
    </row>
    <row r="1434" spans="7:12" x14ac:dyDescent="0.25">
      <c r="G1434" s="30"/>
      <c r="H1434" s="30"/>
      <c r="I1434" s="30"/>
      <c r="J1434" s="30"/>
      <c r="K1434" s="30"/>
      <c r="L1434" s="30"/>
    </row>
    <row r="1435" spans="7:12" x14ac:dyDescent="0.25">
      <c r="G1435" s="30"/>
      <c r="H1435" s="30"/>
      <c r="I1435" s="30"/>
      <c r="J1435" s="30"/>
      <c r="K1435" s="30"/>
      <c r="L1435" s="30"/>
    </row>
    <row r="1436" spans="7:12" x14ac:dyDescent="0.25">
      <c r="G1436" s="30"/>
      <c r="H1436" s="30"/>
      <c r="I1436" s="30"/>
      <c r="J1436" s="30"/>
      <c r="K1436" s="30"/>
      <c r="L1436" s="30"/>
    </row>
    <row r="1437" spans="7:12" x14ac:dyDescent="0.25">
      <c r="G1437" s="30"/>
      <c r="H1437" s="30"/>
      <c r="I1437" s="30"/>
      <c r="J1437" s="30"/>
      <c r="K1437" s="30"/>
      <c r="L1437" s="30"/>
    </row>
    <row r="1438" spans="7:12" x14ac:dyDescent="0.25">
      <c r="G1438" s="30"/>
      <c r="H1438" s="30"/>
      <c r="I1438" s="30"/>
      <c r="J1438" s="30"/>
      <c r="K1438" s="30"/>
      <c r="L1438" s="30"/>
    </row>
    <row r="1439" spans="7:12" x14ac:dyDescent="0.25">
      <c r="G1439" s="30"/>
      <c r="H1439" s="30"/>
      <c r="I1439" s="30"/>
      <c r="J1439" s="30"/>
      <c r="K1439" s="30"/>
      <c r="L1439" s="30"/>
    </row>
    <row r="1440" spans="7:12" x14ac:dyDescent="0.25">
      <c r="G1440" s="30"/>
      <c r="H1440" s="30"/>
      <c r="I1440" s="30"/>
      <c r="J1440" s="30"/>
      <c r="K1440" s="30"/>
      <c r="L1440" s="30"/>
    </row>
    <row r="1441" spans="7:12" x14ac:dyDescent="0.25">
      <c r="G1441" s="30"/>
      <c r="H1441" s="30"/>
      <c r="I1441" s="30"/>
      <c r="J1441" s="30"/>
      <c r="K1441" s="30"/>
      <c r="L1441" s="30"/>
    </row>
    <row r="1442" spans="7:12" x14ac:dyDescent="0.25">
      <c r="G1442" s="30"/>
      <c r="H1442" s="30"/>
      <c r="I1442" s="30"/>
      <c r="J1442" s="30"/>
      <c r="K1442" s="30"/>
      <c r="L1442" s="30"/>
    </row>
    <row r="1443" spans="7:12" x14ac:dyDescent="0.25">
      <c r="G1443" s="30"/>
      <c r="H1443" s="30"/>
      <c r="I1443" s="30"/>
      <c r="J1443" s="30"/>
      <c r="K1443" s="30"/>
      <c r="L1443" s="30"/>
    </row>
    <row r="1444" spans="7:12" x14ac:dyDescent="0.25">
      <c r="G1444" s="30"/>
      <c r="H1444" s="30"/>
      <c r="I1444" s="30"/>
      <c r="J1444" s="30"/>
      <c r="K1444" s="30"/>
      <c r="L1444" s="30"/>
    </row>
    <row r="1445" spans="7:12" x14ac:dyDescent="0.25">
      <c r="G1445" s="30"/>
      <c r="H1445" s="30"/>
      <c r="I1445" s="30"/>
      <c r="J1445" s="30"/>
      <c r="K1445" s="30"/>
      <c r="L1445" s="30"/>
    </row>
    <row r="1446" spans="7:12" x14ac:dyDescent="0.25">
      <c r="G1446" s="30"/>
      <c r="H1446" s="30"/>
      <c r="I1446" s="30"/>
      <c r="J1446" s="30"/>
      <c r="K1446" s="30"/>
      <c r="L1446" s="30"/>
    </row>
    <row r="1447" spans="7:12" x14ac:dyDescent="0.25">
      <c r="G1447" s="30"/>
      <c r="H1447" s="30"/>
      <c r="I1447" s="30"/>
      <c r="J1447" s="30"/>
      <c r="K1447" s="30"/>
      <c r="L1447" s="30"/>
    </row>
    <row r="1448" spans="7:12" x14ac:dyDescent="0.25">
      <c r="G1448" s="30"/>
      <c r="H1448" s="30"/>
      <c r="I1448" s="30"/>
      <c r="J1448" s="30"/>
      <c r="K1448" s="30"/>
      <c r="L1448" s="30"/>
    </row>
    <row r="1449" spans="7:12" x14ac:dyDescent="0.25">
      <c r="G1449" s="30"/>
      <c r="H1449" s="30"/>
      <c r="I1449" s="30"/>
      <c r="J1449" s="30"/>
      <c r="K1449" s="30"/>
      <c r="L1449" s="30"/>
    </row>
    <row r="1450" spans="7:12" x14ac:dyDescent="0.25">
      <c r="G1450" s="30"/>
      <c r="H1450" s="30"/>
      <c r="I1450" s="30"/>
      <c r="J1450" s="30"/>
      <c r="K1450" s="30"/>
      <c r="L1450" s="30"/>
    </row>
    <row r="1451" spans="7:12" x14ac:dyDescent="0.25">
      <c r="G1451" s="30"/>
      <c r="H1451" s="30"/>
      <c r="I1451" s="30"/>
      <c r="J1451" s="30"/>
      <c r="K1451" s="30"/>
      <c r="L1451" s="30"/>
    </row>
    <row r="1452" spans="7:12" x14ac:dyDescent="0.25">
      <c r="G1452" s="30"/>
      <c r="H1452" s="30"/>
      <c r="I1452" s="30"/>
      <c r="J1452" s="30"/>
      <c r="K1452" s="30"/>
      <c r="L1452" s="30"/>
    </row>
    <row r="1453" spans="7:12" x14ac:dyDescent="0.25">
      <c r="G1453" s="30"/>
      <c r="H1453" s="30"/>
      <c r="I1453" s="30"/>
      <c r="J1453" s="30"/>
      <c r="K1453" s="30"/>
      <c r="L1453" s="30"/>
    </row>
    <row r="1454" spans="7:12" x14ac:dyDescent="0.25">
      <c r="G1454" s="30"/>
      <c r="H1454" s="30"/>
      <c r="I1454" s="30"/>
      <c r="J1454" s="30"/>
      <c r="K1454" s="30"/>
      <c r="L1454" s="30"/>
    </row>
    <row r="1455" spans="7:12" x14ac:dyDescent="0.25">
      <c r="G1455" s="30"/>
      <c r="H1455" s="30"/>
      <c r="I1455" s="30"/>
      <c r="J1455" s="30"/>
      <c r="K1455" s="30"/>
      <c r="L1455" s="30"/>
    </row>
    <row r="1456" spans="7:12" x14ac:dyDescent="0.25">
      <c r="G1456" s="30"/>
      <c r="H1456" s="30"/>
      <c r="I1456" s="30"/>
      <c r="J1456" s="30"/>
      <c r="K1456" s="30"/>
      <c r="L1456" s="30"/>
    </row>
    <row r="1457" spans="7:12" x14ac:dyDescent="0.25">
      <c r="G1457" s="30"/>
      <c r="H1457" s="30"/>
      <c r="I1457" s="30"/>
      <c r="J1457" s="30"/>
      <c r="K1457" s="30"/>
      <c r="L1457" s="30"/>
    </row>
    <row r="1458" spans="7:12" x14ac:dyDescent="0.25">
      <c r="G1458" s="30"/>
      <c r="H1458" s="30"/>
      <c r="I1458" s="30"/>
      <c r="J1458" s="30"/>
      <c r="K1458" s="30"/>
      <c r="L1458" s="30"/>
    </row>
    <row r="1459" spans="7:12" x14ac:dyDescent="0.25">
      <c r="G1459" s="30"/>
      <c r="H1459" s="30"/>
      <c r="I1459" s="30"/>
      <c r="J1459" s="30"/>
      <c r="K1459" s="30"/>
      <c r="L1459" s="30"/>
    </row>
    <row r="1460" spans="7:12" x14ac:dyDescent="0.25">
      <c r="G1460" s="30"/>
      <c r="H1460" s="30"/>
      <c r="I1460" s="30"/>
      <c r="J1460" s="30"/>
      <c r="K1460" s="30"/>
      <c r="L1460" s="30"/>
    </row>
    <row r="1461" spans="7:12" x14ac:dyDescent="0.25">
      <c r="G1461" s="30"/>
      <c r="H1461" s="30"/>
      <c r="I1461" s="30"/>
      <c r="J1461" s="30"/>
      <c r="K1461" s="30"/>
      <c r="L1461" s="30"/>
    </row>
    <row r="1462" spans="7:12" x14ac:dyDescent="0.25">
      <c r="G1462" s="30"/>
      <c r="H1462" s="30"/>
      <c r="I1462" s="30"/>
      <c r="J1462" s="30"/>
      <c r="K1462" s="30"/>
      <c r="L1462" s="30"/>
    </row>
    <row r="1463" spans="7:12" x14ac:dyDescent="0.25">
      <c r="G1463" s="30"/>
      <c r="H1463" s="30"/>
      <c r="I1463" s="30"/>
      <c r="J1463" s="30"/>
      <c r="K1463" s="30"/>
      <c r="L1463" s="30"/>
    </row>
    <row r="1464" spans="7:12" x14ac:dyDescent="0.25">
      <c r="G1464" s="30"/>
      <c r="H1464" s="30"/>
      <c r="I1464" s="30"/>
      <c r="J1464" s="30"/>
      <c r="K1464" s="30"/>
      <c r="L1464" s="30"/>
    </row>
    <row r="1465" spans="7:12" x14ac:dyDescent="0.25">
      <c r="G1465" s="30"/>
      <c r="H1465" s="30"/>
      <c r="I1465" s="30"/>
      <c r="J1465" s="30"/>
      <c r="K1465" s="30"/>
      <c r="L1465" s="30"/>
    </row>
    <row r="1466" spans="7:12" x14ac:dyDescent="0.25">
      <c r="G1466" s="30"/>
      <c r="H1466" s="30"/>
      <c r="I1466" s="30"/>
      <c r="J1466" s="30"/>
      <c r="K1466" s="30"/>
      <c r="L1466" s="30"/>
    </row>
    <row r="1467" spans="7:12" x14ac:dyDescent="0.25">
      <c r="G1467" s="30"/>
      <c r="H1467" s="30"/>
      <c r="I1467" s="30"/>
      <c r="J1467" s="30"/>
      <c r="K1467" s="30"/>
      <c r="L1467" s="30"/>
    </row>
    <row r="1468" spans="7:12" x14ac:dyDescent="0.25">
      <c r="G1468" s="30"/>
      <c r="H1468" s="30"/>
      <c r="I1468" s="30"/>
      <c r="J1468" s="30"/>
      <c r="K1468" s="30"/>
      <c r="L1468" s="30"/>
    </row>
    <row r="1469" spans="7:12" x14ac:dyDescent="0.25">
      <c r="G1469" s="30"/>
      <c r="H1469" s="30"/>
      <c r="I1469" s="30"/>
      <c r="J1469" s="30"/>
      <c r="K1469" s="30"/>
      <c r="L1469" s="30"/>
    </row>
    <row r="1470" spans="7:12" x14ac:dyDescent="0.25">
      <c r="G1470" s="30"/>
      <c r="H1470" s="30"/>
      <c r="I1470" s="30"/>
      <c r="J1470" s="30"/>
      <c r="K1470" s="30"/>
      <c r="L1470" s="30"/>
    </row>
    <row r="1471" spans="7:12" x14ac:dyDescent="0.25">
      <c r="G1471" s="30"/>
      <c r="H1471" s="30"/>
      <c r="I1471" s="30"/>
      <c r="J1471" s="30"/>
      <c r="K1471" s="30"/>
      <c r="L1471" s="30"/>
    </row>
    <row r="1472" spans="7:12" x14ac:dyDescent="0.25">
      <c r="G1472" s="30"/>
      <c r="H1472" s="30"/>
      <c r="I1472" s="30"/>
      <c r="J1472" s="30"/>
      <c r="K1472" s="30"/>
      <c r="L1472" s="30"/>
    </row>
    <row r="1473" spans="7:12" x14ac:dyDescent="0.25">
      <c r="G1473" s="30"/>
      <c r="H1473" s="30"/>
      <c r="I1473" s="30"/>
      <c r="J1473" s="30"/>
      <c r="K1473" s="30"/>
      <c r="L1473" s="30"/>
    </row>
    <row r="1474" spans="7:12" x14ac:dyDescent="0.25">
      <c r="G1474" s="30"/>
      <c r="H1474" s="30"/>
      <c r="I1474" s="30"/>
      <c r="J1474" s="30"/>
      <c r="K1474" s="30"/>
      <c r="L1474" s="30"/>
    </row>
    <row r="1475" spans="7:12" x14ac:dyDescent="0.25">
      <c r="G1475" s="30"/>
      <c r="H1475" s="30"/>
      <c r="I1475" s="30"/>
      <c r="J1475" s="30"/>
      <c r="K1475" s="30"/>
      <c r="L1475" s="30"/>
    </row>
    <row r="1476" spans="7:12" x14ac:dyDescent="0.25">
      <c r="G1476" s="30"/>
      <c r="H1476" s="30"/>
      <c r="I1476" s="30"/>
      <c r="J1476" s="30"/>
      <c r="K1476" s="30"/>
      <c r="L1476" s="30"/>
    </row>
    <row r="1477" spans="7:12" x14ac:dyDescent="0.25">
      <c r="G1477" s="30"/>
      <c r="H1477" s="30"/>
      <c r="I1477" s="30"/>
      <c r="J1477" s="30"/>
      <c r="K1477" s="30"/>
      <c r="L1477" s="30"/>
    </row>
    <row r="1478" spans="7:12" x14ac:dyDescent="0.25">
      <c r="G1478" s="30"/>
      <c r="H1478" s="30"/>
      <c r="I1478" s="30"/>
      <c r="J1478" s="30"/>
      <c r="K1478" s="30"/>
      <c r="L1478" s="30"/>
    </row>
    <row r="1479" spans="7:12" x14ac:dyDescent="0.25">
      <c r="G1479" s="30"/>
      <c r="H1479" s="30"/>
      <c r="I1479" s="30"/>
      <c r="J1479" s="30"/>
      <c r="K1479" s="30"/>
      <c r="L1479" s="30"/>
    </row>
    <row r="1480" spans="7:12" x14ac:dyDescent="0.25">
      <c r="G1480" s="30"/>
      <c r="H1480" s="30"/>
      <c r="I1480" s="30"/>
      <c r="J1480" s="30"/>
      <c r="K1480" s="30"/>
      <c r="L1480" s="30"/>
    </row>
    <row r="1481" spans="7:12" x14ac:dyDescent="0.25">
      <c r="G1481" s="30"/>
      <c r="H1481" s="30"/>
      <c r="I1481" s="30"/>
      <c r="J1481" s="30"/>
      <c r="K1481" s="30"/>
      <c r="L1481" s="30"/>
    </row>
    <row r="1482" spans="7:12" x14ac:dyDescent="0.25">
      <c r="G1482" s="30"/>
      <c r="H1482" s="30"/>
      <c r="I1482" s="30"/>
      <c r="J1482" s="30"/>
      <c r="K1482" s="30"/>
      <c r="L1482" s="30"/>
    </row>
    <row r="1483" spans="7:12" x14ac:dyDescent="0.25">
      <c r="G1483" s="30"/>
      <c r="H1483" s="30"/>
      <c r="I1483" s="30"/>
      <c r="J1483" s="30"/>
      <c r="K1483" s="30"/>
      <c r="L1483" s="30"/>
    </row>
    <row r="1484" spans="7:12" x14ac:dyDescent="0.25">
      <c r="G1484" s="30"/>
      <c r="H1484" s="30"/>
      <c r="I1484" s="30"/>
      <c r="J1484" s="30"/>
      <c r="K1484" s="30"/>
      <c r="L1484" s="30"/>
    </row>
    <row r="1485" spans="7:12" x14ac:dyDescent="0.25">
      <c r="G1485" s="30"/>
      <c r="H1485" s="30"/>
      <c r="I1485" s="30"/>
      <c r="J1485" s="30"/>
      <c r="K1485" s="30"/>
      <c r="L1485" s="30"/>
    </row>
    <row r="1486" spans="7:12" x14ac:dyDescent="0.25">
      <c r="G1486" s="30"/>
      <c r="H1486" s="30"/>
      <c r="I1486" s="30"/>
      <c r="J1486" s="30"/>
      <c r="K1486" s="30"/>
      <c r="L1486" s="30"/>
    </row>
    <row r="1487" spans="7:12" x14ac:dyDescent="0.25">
      <c r="G1487" s="30"/>
      <c r="H1487" s="30"/>
      <c r="I1487" s="30"/>
      <c r="J1487" s="30"/>
      <c r="K1487" s="30"/>
      <c r="L1487" s="30"/>
    </row>
    <row r="1488" spans="7:12" x14ac:dyDescent="0.25">
      <c r="G1488" s="30"/>
      <c r="H1488" s="30"/>
      <c r="I1488" s="30"/>
      <c r="J1488" s="30"/>
      <c r="K1488" s="30"/>
      <c r="L1488" s="30"/>
    </row>
    <row r="1489" spans="7:12" x14ac:dyDescent="0.25">
      <c r="G1489" s="30"/>
      <c r="H1489" s="30"/>
      <c r="I1489" s="30"/>
      <c r="J1489" s="30"/>
      <c r="K1489" s="30"/>
      <c r="L1489" s="30"/>
    </row>
    <row r="1490" spans="7:12" x14ac:dyDescent="0.25">
      <c r="G1490" s="30"/>
      <c r="H1490" s="30"/>
      <c r="I1490" s="30"/>
      <c r="J1490" s="30"/>
      <c r="K1490" s="30"/>
      <c r="L1490" s="30"/>
    </row>
    <row r="1491" spans="7:12" x14ac:dyDescent="0.25">
      <c r="G1491" s="30"/>
      <c r="H1491" s="30"/>
      <c r="I1491" s="30"/>
      <c r="J1491" s="30"/>
      <c r="K1491" s="30"/>
      <c r="L1491" s="30"/>
    </row>
    <row r="1492" spans="7:12" x14ac:dyDescent="0.25">
      <c r="G1492" s="30"/>
      <c r="H1492" s="30"/>
      <c r="I1492" s="30"/>
      <c r="J1492" s="30"/>
      <c r="K1492" s="30"/>
      <c r="L1492" s="30"/>
    </row>
    <row r="1493" spans="7:12" x14ac:dyDescent="0.25">
      <c r="G1493" s="30"/>
      <c r="H1493" s="30"/>
      <c r="I1493" s="30"/>
      <c r="J1493" s="30"/>
      <c r="K1493" s="30"/>
      <c r="L1493" s="30"/>
    </row>
    <row r="1494" spans="7:12" x14ac:dyDescent="0.25">
      <c r="G1494" s="30"/>
      <c r="H1494" s="30"/>
      <c r="I1494" s="30"/>
      <c r="J1494" s="30"/>
      <c r="K1494" s="30"/>
      <c r="L1494" s="30"/>
    </row>
    <row r="1495" spans="7:12" x14ac:dyDescent="0.25">
      <c r="G1495" s="30"/>
      <c r="H1495" s="30"/>
      <c r="I1495" s="30"/>
      <c r="J1495" s="30"/>
      <c r="K1495" s="30"/>
      <c r="L1495" s="30"/>
    </row>
    <row r="1496" spans="7:12" x14ac:dyDescent="0.25">
      <c r="G1496" s="30"/>
      <c r="H1496" s="30"/>
      <c r="I1496" s="30"/>
      <c r="J1496" s="30"/>
      <c r="K1496" s="30"/>
      <c r="L1496" s="30"/>
    </row>
    <row r="1497" spans="7:12" x14ac:dyDescent="0.25">
      <c r="G1497" s="30"/>
      <c r="H1497" s="30"/>
      <c r="I1497" s="30"/>
      <c r="J1497" s="30"/>
      <c r="K1497" s="30"/>
      <c r="L1497" s="30"/>
    </row>
    <row r="1498" spans="7:12" x14ac:dyDescent="0.25">
      <c r="G1498" s="30"/>
      <c r="H1498" s="30"/>
      <c r="I1498" s="30"/>
      <c r="J1498" s="30"/>
      <c r="K1498" s="30"/>
      <c r="L1498" s="30"/>
    </row>
    <row r="1499" spans="7:12" x14ac:dyDescent="0.25">
      <c r="G1499" s="30"/>
      <c r="H1499" s="30"/>
      <c r="I1499" s="30"/>
      <c r="J1499" s="30"/>
      <c r="K1499" s="30"/>
      <c r="L1499" s="30"/>
    </row>
    <row r="1500" spans="7:12" x14ac:dyDescent="0.25">
      <c r="G1500" s="30"/>
      <c r="H1500" s="30"/>
      <c r="I1500" s="30"/>
      <c r="J1500" s="30"/>
      <c r="K1500" s="30"/>
      <c r="L1500" s="30"/>
    </row>
    <row r="1501" spans="7:12" x14ac:dyDescent="0.25">
      <c r="G1501" s="30"/>
      <c r="H1501" s="30"/>
      <c r="I1501" s="30"/>
      <c r="J1501" s="30"/>
      <c r="K1501" s="30"/>
      <c r="L1501" s="30"/>
    </row>
    <row r="1502" spans="7:12" x14ac:dyDescent="0.25">
      <c r="G1502" s="30"/>
      <c r="H1502" s="30"/>
      <c r="I1502" s="30"/>
      <c r="J1502" s="30"/>
      <c r="K1502" s="30"/>
      <c r="L1502" s="30"/>
    </row>
    <row r="1503" spans="7:12" x14ac:dyDescent="0.25">
      <c r="G1503" s="30"/>
      <c r="H1503" s="30"/>
      <c r="I1503" s="30"/>
      <c r="J1503" s="30"/>
      <c r="K1503" s="30"/>
      <c r="L1503" s="30"/>
    </row>
    <row r="1504" spans="7:12" x14ac:dyDescent="0.25">
      <c r="G1504" s="30"/>
      <c r="H1504" s="30"/>
      <c r="I1504" s="30"/>
      <c r="J1504" s="30"/>
      <c r="K1504" s="30"/>
      <c r="L1504" s="30"/>
    </row>
    <row r="1505" spans="7:12" x14ac:dyDescent="0.25">
      <c r="G1505" s="30"/>
      <c r="H1505" s="30"/>
      <c r="I1505" s="30"/>
      <c r="J1505" s="30"/>
      <c r="K1505" s="30"/>
      <c r="L1505" s="30"/>
    </row>
    <row r="1506" spans="7:12" x14ac:dyDescent="0.25">
      <c r="G1506" s="30"/>
      <c r="H1506" s="30"/>
      <c r="I1506" s="30"/>
      <c r="J1506" s="30"/>
      <c r="K1506" s="30"/>
      <c r="L1506" s="30"/>
    </row>
    <row r="1507" spans="7:12" x14ac:dyDescent="0.25">
      <c r="G1507" s="30"/>
      <c r="H1507" s="30"/>
      <c r="I1507" s="30"/>
      <c r="J1507" s="30"/>
      <c r="K1507" s="30"/>
      <c r="L1507" s="30"/>
    </row>
    <row r="1508" spans="7:12" x14ac:dyDescent="0.25">
      <c r="G1508" s="30"/>
      <c r="H1508" s="30"/>
      <c r="I1508" s="30"/>
      <c r="J1508" s="30"/>
      <c r="K1508" s="30"/>
      <c r="L1508" s="30"/>
    </row>
    <row r="1509" spans="7:12" x14ac:dyDescent="0.25">
      <c r="G1509" s="30"/>
      <c r="H1509" s="30"/>
      <c r="I1509" s="30"/>
      <c r="J1509" s="30"/>
      <c r="K1509" s="30"/>
      <c r="L1509" s="30"/>
    </row>
    <row r="1510" spans="7:12" x14ac:dyDescent="0.25">
      <c r="G1510" s="30"/>
      <c r="H1510" s="30"/>
      <c r="I1510" s="30"/>
      <c r="J1510" s="30"/>
      <c r="K1510" s="30"/>
      <c r="L1510" s="30"/>
    </row>
    <row r="1511" spans="7:12" x14ac:dyDescent="0.25">
      <c r="G1511" s="30"/>
      <c r="H1511" s="30"/>
      <c r="I1511" s="30"/>
      <c r="J1511" s="30"/>
      <c r="K1511" s="30"/>
      <c r="L1511" s="30"/>
    </row>
    <row r="1512" spans="7:12" x14ac:dyDescent="0.25">
      <c r="G1512" s="30"/>
      <c r="H1512" s="30"/>
      <c r="I1512" s="30"/>
      <c r="J1512" s="30"/>
      <c r="K1512" s="30"/>
      <c r="L1512" s="30"/>
    </row>
    <row r="1513" spans="7:12" x14ac:dyDescent="0.25">
      <c r="G1513" s="30"/>
      <c r="H1513" s="30"/>
      <c r="I1513" s="30"/>
      <c r="J1513" s="30"/>
      <c r="K1513" s="30"/>
      <c r="L1513" s="30"/>
    </row>
    <row r="1514" spans="7:12" x14ac:dyDescent="0.25">
      <c r="G1514" s="30"/>
      <c r="H1514" s="30"/>
      <c r="I1514" s="30"/>
      <c r="J1514" s="30"/>
      <c r="K1514" s="30"/>
      <c r="L1514" s="30"/>
    </row>
    <row r="1515" spans="7:12" x14ac:dyDescent="0.25">
      <c r="G1515" s="30"/>
      <c r="H1515" s="30"/>
      <c r="I1515" s="30"/>
      <c r="J1515" s="30"/>
      <c r="K1515" s="30"/>
      <c r="L1515" s="30"/>
    </row>
    <row r="1516" spans="7:12" x14ac:dyDescent="0.25">
      <c r="G1516" s="30"/>
      <c r="H1516" s="30"/>
      <c r="I1516" s="30"/>
      <c r="J1516" s="30"/>
      <c r="K1516" s="30"/>
      <c r="L1516" s="30"/>
    </row>
    <row r="1517" spans="7:12" x14ac:dyDescent="0.25">
      <c r="G1517" s="30"/>
      <c r="H1517" s="30"/>
      <c r="I1517" s="30"/>
      <c r="J1517" s="30"/>
      <c r="K1517" s="30"/>
      <c r="L1517" s="30"/>
    </row>
    <row r="1518" spans="7:12" x14ac:dyDescent="0.25">
      <c r="G1518" s="30"/>
      <c r="H1518" s="30"/>
      <c r="I1518" s="30"/>
      <c r="J1518" s="30"/>
      <c r="K1518" s="30"/>
      <c r="L1518" s="30"/>
    </row>
    <row r="1519" spans="7:12" x14ac:dyDescent="0.25">
      <c r="G1519" s="30"/>
      <c r="H1519" s="30"/>
      <c r="I1519" s="30"/>
      <c r="J1519" s="30"/>
      <c r="K1519" s="30"/>
      <c r="L1519" s="30"/>
    </row>
    <row r="1520" spans="7:12" x14ac:dyDescent="0.25">
      <c r="G1520" s="30"/>
      <c r="H1520" s="30"/>
      <c r="I1520" s="30"/>
      <c r="J1520" s="30"/>
      <c r="K1520" s="30"/>
      <c r="L1520" s="30"/>
    </row>
    <row r="1521" spans="7:12" x14ac:dyDescent="0.25">
      <c r="G1521" s="30"/>
      <c r="H1521" s="30"/>
      <c r="I1521" s="30"/>
      <c r="J1521" s="30"/>
      <c r="K1521" s="30"/>
      <c r="L1521" s="30"/>
    </row>
    <row r="1522" spans="7:12" x14ac:dyDescent="0.25">
      <c r="G1522" s="30"/>
      <c r="H1522" s="30"/>
      <c r="I1522" s="30"/>
      <c r="J1522" s="30"/>
      <c r="K1522" s="30"/>
      <c r="L1522" s="30"/>
    </row>
    <row r="1523" spans="7:12" x14ac:dyDescent="0.25">
      <c r="G1523" s="30"/>
      <c r="H1523" s="30"/>
      <c r="I1523" s="30"/>
      <c r="J1523" s="30"/>
      <c r="K1523" s="30"/>
      <c r="L1523" s="30"/>
    </row>
    <row r="1524" spans="7:12" x14ac:dyDescent="0.25">
      <c r="G1524" s="30"/>
      <c r="H1524" s="30"/>
      <c r="I1524" s="30"/>
      <c r="J1524" s="30"/>
      <c r="K1524" s="30"/>
      <c r="L1524" s="30"/>
    </row>
    <row r="1525" spans="7:12" x14ac:dyDescent="0.25">
      <c r="G1525" s="30"/>
      <c r="H1525" s="30"/>
      <c r="I1525" s="30"/>
      <c r="J1525" s="30"/>
      <c r="K1525" s="30"/>
      <c r="L1525" s="30"/>
    </row>
    <row r="1526" spans="7:12" x14ac:dyDescent="0.25">
      <c r="G1526" s="30"/>
      <c r="H1526" s="30"/>
      <c r="I1526" s="30"/>
      <c r="J1526" s="30"/>
      <c r="K1526" s="30"/>
      <c r="L1526" s="30"/>
    </row>
    <row r="1527" spans="7:12" x14ac:dyDescent="0.25">
      <c r="G1527" s="30"/>
      <c r="H1527" s="30"/>
      <c r="I1527" s="30"/>
      <c r="J1527" s="30"/>
      <c r="K1527" s="30"/>
      <c r="L1527" s="30"/>
    </row>
    <row r="1528" spans="7:12" x14ac:dyDescent="0.25">
      <c r="G1528" s="30"/>
      <c r="H1528" s="30"/>
      <c r="I1528" s="30"/>
      <c r="J1528" s="30"/>
      <c r="K1528" s="30"/>
      <c r="L1528" s="30"/>
    </row>
    <row r="1529" spans="7:12" x14ac:dyDescent="0.25">
      <c r="G1529" s="30"/>
      <c r="H1529" s="30"/>
      <c r="I1529" s="30"/>
      <c r="J1529" s="30"/>
      <c r="K1529" s="30"/>
      <c r="L1529" s="30"/>
    </row>
    <row r="1530" spans="7:12" x14ac:dyDescent="0.25">
      <c r="G1530" s="30"/>
      <c r="H1530" s="30"/>
      <c r="I1530" s="30"/>
      <c r="J1530" s="30"/>
      <c r="K1530" s="30"/>
      <c r="L1530" s="30"/>
    </row>
    <row r="1531" spans="7:12" x14ac:dyDescent="0.25">
      <c r="G1531" s="30"/>
      <c r="H1531" s="30"/>
      <c r="I1531" s="30"/>
      <c r="J1531" s="30"/>
      <c r="K1531" s="30"/>
      <c r="L1531" s="30"/>
    </row>
    <row r="1532" spans="7:12" x14ac:dyDescent="0.25">
      <c r="G1532" s="30"/>
      <c r="H1532" s="30"/>
      <c r="I1532" s="30"/>
      <c r="J1532" s="30"/>
      <c r="K1532" s="30"/>
      <c r="L1532" s="30"/>
    </row>
    <row r="1533" spans="7:12" x14ac:dyDescent="0.25">
      <c r="G1533" s="30"/>
      <c r="H1533" s="30"/>
      <c r="I1533" s="30"/>
      <c r="J1533" s="30"/>
      <c r="K1533" s="30"/>
      <c r="L1533" s="30"/>
    </row>
    <row r="1534" spans="7:12" x14ac:dyDescent="0.25">
      <c r="G1534" s="30"/>
      <c r="H1534" s="30"/>
      <c r="I1534" s="30"/>
      <c r="J1534" s="30"/>
      <c r="K1534" s="30"/>
      <c r="L1534" s="30"/>
    </row>
    <row r="1535" spans="7:12" x14ac:dyDescent="0.25">
      <c r="G1535" s="30"/>
      <c r="H1535" s="30"/>
      <c r="I1535" s="30"/>
      <c r="J1535" s="30"/>
      <c r="K1535" s="30"/>
      <c r="L1535" s="30"/>
    </row>
    <row r="1536" spans="7:12" x14ac:dyDescent="0.25">
      <c r="G1536" s="30"/>
      <c r="H1536" s="30"/>
      <c r="I1536" s="30"/>
      <c r="J1536" s="30"/>
      <c r="K1536" s="30"/>
      <c r="L1536" s="30"/>
    </row>
    <row r="1537" spans="7:12" x14ac:dyDescent="0.25">
      <c r="G1537" s="30"/>
      <c r="H1537" s="30"/>
      <c r="I1537" s="30"/>
      <c r="J1537" s="30"/>
      <c r="K1537" s="30"/>
      <c r="L1537" s="30"/>
    </row>
    <row r="1538" spans="7:12" x14ac:dyDescent="0.25">
      <c r="G1538" s="30"/>
      <c r="H1538" s="30"/>
      <c r="I1538" s="30"/>
      <c r="J1538" s="30"/>
      <c r="K1538" s="30"/>
      <c r="L1538" s="30"/>
    </row>
    <row r="1539" spans="7:12" x14ac:dyDescent="0.25">
      <c r="G1539" s="30"/>
      <c r="H1539" s="30"/>
      <c r="I1539" s="30"/>
      <c r="J1539" s="30"/>
      <c r="K1539" s="30"/>
      <c r="L1539" s="30"/>
    </row>
    <row r="1540" spans="7:12" x14ac:dyDescent="0.25">
      <c r="G1540" s="30"/>
      <c r="H1540" s="30"/>
      <c r="I1540" s="30"/>
      <c r="J1540" s="30"/>
      <c r="K1540" s="30"/>
      <c r="L1540" s="30"/>
    </row>
    <row r="1541" spans="7:12" x14ac:dyDescent="0.25">
      <c r="G1541" s="30"/>
      <c r="H1541" s="30"/>
      <c r="I1541" s="30"/>
      <c r="J1541" s="30"/>
      <c r="K1541" s="30"/>
      <c r="L1541" s="30"/>
    </row>
    <row r="1542" spans="7:12" x14ac:dyDescent="0.25">
      <c r="G1542" s="30"/>
      <c r="H1542" s="30"/>
      <c r="I1542" s="30"/>
      <c r="J1542" s="30"/>
      <c r="K1542" s="30"/>
      <c r="L1542" s="30"/>
    </row>
    <row r="1543" spans="7:12" x14ac:dyDescent="0.25">
      <c r="G1543" s="30"/>
      <c r="H1543" s="30"/>
      <c r="I1543" s="30"/>
      <c r="J1543" s="30"/>
      <c r="K1543" s="30"/>
      <c r="L1543" s="30"/>
    </row>
    <row r="1544" spans="7:12" x14ac:dyDescent="0.25">
      <c r="G1544" s="30"/>
      <c r="H1544" s="30"/>
      <c r="I1544" s="30"/>
      <c r="J1544" s="30"/>
      <c r="K1544" s="30"/>
      <c r="L1544" s="30"/>
    </row>
    <row r="1545" spans="7:12" x14ac:dyDescent="0.25">
      <c r="G1545" s="30"/>
      <c r="H1545" s="30"/>
      <c r="I1545" s="30"/>
      <c r="J1545" s="30"/>
      <c r="K1545" s="30"/>
      <c r="L1545" s="30"/>
    </row>
    <row r="1546" spans="7:12" x14ac:dyDescent="0.25">
      <c r="G1546" s="30"/>
      <c r="H1546" s="30"/>
      <c r="I1546" s="30"/>
      <c r="J1546" s="30"/>
      <c r="K1546" s="30"/>
      <c r="L1546" s="30"/>
    </row>
    <row r="1547" spans="7:12" x14ac:dyDescent="0.25">
      <c r="G1547" s="30"/>
      <c r="H1547" s="30"/>
      <c r="I1547" s="30"/>
      <c r="J1547" s="30"/>
      <c r="K1547" s="30"/>
      <c r="L1547" s="30"/>
    </row>
    <row r="1548" spans="7:12" x14ac:dyDescent="0.25">
      <c r="G1548" s="30"/>
      <c r="H1548" s="30"/>
      <c r="I1548" s="30"/>
      <c r="J1548" s="30"/>
      <c r="K1548" s="30"/>
      <c r="L1548" s="30"/>
    </row>
    <row r="1549" spans="7:12" x14ac:dyDescent="0.25">
      <c r="G1549" s="30"/>
      <c r="H1549" s="30"/>
      <c r="I1549" s="30"/>
      <c r="J1549" s="30"/>
      <c r="K1549" s="30"/>
      <c r="L1549" s="30"/>
    </row>
    <row r="1550" spans="7:12" x14ac:dyDescent="0.25">
      <c r="G1550" s="30"/>
      <c r="H1550" s="30"/>
      <c r="I1550" s="30"/>
      <c r="J1550" s="30"/>
      <c r="K1550" s="30"/>
      <c r="L1550" s="30"/>
    </row>
    <row r="1551" spans="7:12" x14ac:dyDescent="0.25">
      <c r="G1551" s="30"/>
      <c r="H1551" s="30"/>
      <c r="I1551" s="30"/>
      <c r="J1551" s="30"/>
      <c r="K1551" s="30"/>
      <c r="L1551" s="30"/>
    </row>
    <row r="1552" spans="7:12" x14ac:dyDescent="0.25">
      <c r="G1552" s="30"/>
      <c r="H1552" s="30"/>
      <c r="I1552" s="30"/>
      <c r="J1552" s="30"/>
      <c r="K1552" s="30"/>
      <c r="L1552" s="30"/>
    </row>
    <row r="1553" spans="7:12" x14ac:dyDescent="0.25">
      <c r="G1553" s="30"/>
      <c r="H1553" s="30"/>
      <c r="I1553" s="30"/>
      <c r="J1553" s="30"/>
      <c r="K1553" s="30"/>
      <c r="L1553" s="30"/>
    </row>
    <row r="1554" spans="7:12" x14ac:dyDescent="0.25">
      <c r="G1554" s="30"/>
      <c r="H1554" s="30"/>
      <c r="I1554" s="30"/>
      <c r="J1554" s="30"/>
      <c r="K1554" s="30"/>
      <c r="L1554" s="30"/>
    </row>
    <row r="1555" spans="7:12" x14ac:dyDescent="0.25">
      <c r="G1555" s="30"/>
      <c r="H1555" s="30"/>
      <c r="I1555" s="30"/>
      <c r="J1555" s="30"/>
      <c r="K1555" s="30"/>
      <c r="L1555" s="30"/>
    </row>
    <row r="1556" spans="7:12" x14ac:dyDescent="0.25">
      <c r="G1556" s="30"/>
      <c r="H1556" s="30"/>
      <c r="I1556" s="30"/>
      <c r="J1556" s="30"/>
      <c r="K1556" s="30"/>
      <c r="L1556" s="30"/>
    </row>
    <row r="1557" spans="7:12" x14ac:dyDescent="0.25">
      <c r="G1557" s="30"/>
      <c r="H1557" s="30"/>
      <c r="I1557" s="30"/>
      <c r="J1557" s="30"/>
      <c r="K1557" s="30"/>
      <c r="L1557" s="30"/>
    </row>
    <row r="1558" spans="7:12" x14ac:dyDescent="0.25">
      <c r="G1558" s="30"/>
      <c r="H1558" s="30"/>
      <c r="I1558" s="30"/>
      <c r="J1558" s="30"/>
      <c r="K1558" s="30"/>
      <c r="L1558" s="30"/>
    </row>
    <row r="1559" spans="7:12" x14ac:dyDescent="0.25">
      <c r="G1559" s="30"/>
      <c r="H1559" s="30"/>
      <c r="I1559" s="30"/>
      <c r="J1559" s="30"/>
      <c r="K1559" s="30"/>
      <c r="L1559" s="30"/>
    </row>
    <row r="1560" spans="7:12" x14ac:dyDescent="0.25">
      <c r="G1560" s="30"/>
      <c r="H1560" s="30"/>
      <c r="I1560" s="30"/>
      <c r="J1560" s="30"/>
      <c r="K1560" s="30"/>
      <c r="L1560" s="30"/>
    </row>
    <row r="1561" spans="7:12" x14ac:dyDescent="0.25">
      <c r="G1561" s="30"/>
      <c r="H1561" s="30"/>
      <c r="I1561" s="30"/>
      <c r="J1561" s="30"/>
      <c r="K1561" s="30"/>
      <c r="L1561" s="30"/>
    </row>
    <row r="1562" spans="7:12" x14ac:dyDescent="0.25">
      <c r="G1562" s="30"/>
      <c r="H1562" s="30"/>
      <c r="I1562" s="30"/>
      <c r="J1562" s="30"/>
      <c r="K1562" s="30"/>
      <c r="L1562" s="30"/>
    </row>
    <row r="1563" spans="7:12" x14ac:dyDescent="0.25">
      <c r="G1563" s="30"/>
      <c r="H1563" s="30"/>
      <c r="I1563" s="30"/>
      <c r="J1563" s="30"/>
      <c r="K1563" s="30"/>
      <c r="L1563" s="30"/>
    </row>
    <row r="1564" spans="7:12" x14ac:dyDescent="0.25">
      <c r="G1564" s="30"/>
      <c r="H1564" s="30"/>
      <c r="I1564" s="30"/>
      <c r="J1564" s="30"/>
      <c r="K1564" s="30"/>
      <c r="L1564" s="30"/>
    </row>
    <row r="1565" spans="7:12" x14ac:dyDescent="0.25">
      <c r="G1565" s="30"/>
      <c r="H1565" s="30"/>
      <c r="I1565" s="30"/>
      <c r="J1565" s="30"/>
      <c r="K1565" s="30"/>
      <c r="L1565" s="30"/>
    </row>
    <row r="1566" spans="7:12" x14ac:dyDescent="0.25">
      <c r="G1566" s="30"/>
      <c r="H1566" s="30"/>
      <c r="I1566" s="30"/>
      <c r="J1566" s="30"/>
      <c r="K1566" s="30"/>
      <c r="L1566" s="30"/>
    </row>
    <row r="1567" spans="7:12" x14ac:dyDescent="0.25">
      <c r="G1567" s="30"/>
      <c r="H1567" s="30"/>
      <c r="I1567" s="30"/>
      <c r="J1567" s="30"/>
      <c r="K1567" s="30"/>
      <c r="L1567" s="30"/>
    </row>
    <row r="1568" spans="7:12" x14ac:dyDescent="0.25">
      <c r="G1568" s="30"/>
      <c r="H1568" s="30"/>
      <c r="I1568" s="30"/>
      <c r="J1568" s="30"/>
      <c r="K1568" s="30"/>
      <c r="L1568" s="30"/>
    </row>
    <row r="1569" spans="7:12" x14ac:dyDescent="0.25">
      <c r="G1569" s="30"/>
      <c r="H1569" s="30"/>
      <c r="I1569" s="30"/>
      <c r="J1569" s="30"/>
      <c r="K1569" s="30"/>
      <c r="L1569" s="30"/>
    </row>
    <row r="1570" spans="7:12" x14ac:dyDescent="0.25">
      <c r="G1570" s="30"/>
      <c r="H1570" s="30"/>
      <c r="I1570" s="30"/>
      <c r="J1570" s="30"/>
      <c r="K1570" s="30"/>
      <c r="L1570" s="30"/>
    </row>
    <row r="1571" spans="7:12" x14ac:dyDescent="0.25">
      <c r="G1571" s="30"/>
      <c r="H1571" s="30"/>
      <c r="I1571" s="30"/>
      <c r="J1571" s="30"/>
      <c r="K1571" s="30"/>
      <c r="L1571" s="30"/>
    </row>
    <row r="1572" spans="7:12" x14ac:dyDescent="0.25">
      <c r="G1572" s="30"/>
      <c r="H1572" s="30"/>
      <c r="I1572" s="30"/>
      <c r="J1572" s="30"/>
      <c r="K1572" s="30"/>
      <c r="L1572" s="30"/>
    </row>
    <row r="1573" spans="7:12" x14ac:dyDescent="0.25">
      <c r="G1573" s="30"/>
      <c r="H1573" s="30"/>
      <c r="I1573" s="30"/>
      <c r="J1573" s="30"/>
      <c r="K1573" s="30"/>
      <c r="L1573" s="30"/>
    </row>
    <row r="1574" spans="7:12" x14ac:dyDescent="0.25">
      <c r="G1574" s="30"/>
      <c r="H1574" s="30"/>
      <c r="I1574" s="30"/>
      <c r="J1574" s="30"/>
      <c r="K1574" s="30"/>
      <c r="L1574" s="30"/>
    </row>
    <row r="1575" spans="7:12" x14ac:dyDescent="0.25">
      <c r="G1575" s="30"/>
      <c r="H1575" s="30"/>
      <c r="I1575" s="30"/>
      <c r="J1575" s="30"/>
      <c r="K1575" s="30"/>
      <c r="L1575" s="30"/>
    </row>
    <row r="1576" spans="7:12" x14ac:dyDescent="0.25">
      <c r="G1576" s="30"/>
      <c r="H1576" s="30"/>
      <c r="I1576" s="30"/>
      <c r="J1576" s="30"/>
      <c r="K1576" s="30"/>
      <c r="L1576" s="30"/>
    </row>
    <row r="1577" spans="7:12" x14ac:dyDescent="0.25">
      <c r="G1577" s="30"/>
      <c r="H1577" s="30"/>
      <c r="I1577" s="30"/>
      <c r="J1577" s="30"/>
      <c r="K1577" s="30"/>
      <c r="L1577" s="30"/>
    </row>
    <row r="1578" spans="7:12" x14ac:dyDescent="0.25">
      <c r="G1578" s="30"/>
      <c r="H1578" s="30"/>
      <c r="I1578" s="30"/>
      <c r="J1578" s="30"/>
      <c r="K1578" s="30"/>
      <c r="L1578" s="30"/>
    </row>
    <row r="1579" spans="7:12" x14ac:dyDescent="0.25">
      <c r="G1579" s="30"/>
      <c r="H1579" s="30"/>
      <c r="I1579" s="30"/>
      <c r="J1579" s="30"/>
      <c r="K1579" s="30"/>
      <c r="L1579" s="30"/>
    </row>
    <row r="1580" spans="7:12" x14ac:dyDescent="0.25">
      <c r="G1580" s="30"/>
      <c r="H1580" s="30"/>
      <c r="I1580" s="30"/>
      <c r="J1580" s="30"/>
      <c r="K1580" s="30"/>
      <c r="L1580" s="30"/>
    </row>
    <row r="1581" spans="7:12" x14ac:dyDescent="0.25">
      <c r="G1581" s="30"/>
      <c r="H1581" s="30"/>
      <c r="I1581" s="30"/>
      <c r="J1581" s="30"/>
      <c r="K1581" s="30"/>
      <c r="L1581" s="30"/>
    </row>
    <row r="1582" spans="7:12" x14ac:dyDescent="0.25">
      <c r="G1582" s="30"/>
      <c r="H1582" s="30"/>
      <c r="I1582" s="30"/>
      <c r="J1582" s="30"/>
      <c r="K1582" s="30"/>
      <c r="L1582" s="30"/>
    </row>
    <row r="1583" spans="7:12" x14ac:dyDescent="0.25">
      <c r="G1583" s="30"/>
      <c r="H1583" s="30"/>
      <c r="I1583" s="30"/>
      <c r="J1583" s="30"/>
      <c r="K1583" s="30"/>
      <c r="L1583" s="30"/>
    </row>
    <row r="1584" spans="7:12" x14ac:dyDescent="0.25">
      <c r="G1584" s="30"/>
      <c r="H1584" s="30"/>
      <c r="I1584" s="30"/>
      <c r="J1584" s="30"/>
      <c r="K1584" s="30"/>
      <c r="L1584" s="30"/>
    </row>
    <row r="1585" spans="7:12" x14ac:dyDescent="0.25">
      <c r="G1585" s="30"/>
      <c r="H1585" s="30"/>
      <c r="I1585" s="30"/>
      <c r="J1585" s="30"/>
      <c r="K1585" s="30"/>
      <c r="L1585" s="30"/>
    </row>
    <row r="1586" spans="7:12" x14ac:dyDescent="0.25">
      <c r="G1586" s="30"/>
      <c r="H1586" s="30"/>
      <c r="I1586" s="30"/>
      <c r="J1586" s="30"/>
      <c r="K1586" s="30"/>
      <c r="L1586" s="30"/>
    </row>
    <row r="1587" spans="7:12" x14ac:dyDescent="0.25">
      <c r="G1587" s="30"/>
      <c r="H1587" s="30"/>
      <c r="I1587" s="30"/>
      <c r="J1587" s="30"/>
      <c r="K1587" s="30"/>
      <c r="L1587" s="30"/>
    </row>
    <row r="1588" spans="7:12" x14ac:dyDescent="0.25">
      <c r="G1588" s="30"/>
      <c r="H1588" s="30"/>
      <c r="I1588" s="30"/>
      <c r="J1588" s="30"/>
      <c r="K1588" s="30"/>
      <c r="L1588" s="30"/>
    </row>
    <row r="1589" spans="7:12" x14ac:dyDescent="0.25">
      <c r="G1589" s="30"/>
      <c r="H1589" s="30"/>
      <c r="I1589" s="30"/>
      <c r="J1589" s="30"/>
      <c r="K1589" s="30"/>
      <c r="L1589" s="30"/>
    </row>
    <row r="1590" spans="7:12" x14ac:dyDescent="0.25">
      <c r="G1590" s="30"/>
      <c r="H1590" s="30"/>
      <c r="I1590" s="30"/>
      <c r="J1590" s="30"/>
      <c r="K1590" s="30"/>
      <c r="L1590" s="30"/>
    </row>
    <row r="1591" spans="7:12" x14ac:dyDescent="0.25">
      <c r="G1591" s="30"/>
      <c r="H1591" s="30"/>
      <c r="I1591" s="30"/>
      <c r="J1591" s="30"/>
      <c r="K1591" s="30"/>
      <c r="L1591" s="30"/>
    </row>
    <row r="1592" spans="7:12" x14ac:dyDescent="0.25">
      <c r="G1592" s="30"/>
      <c r="H1592" s="30"/>
      <c r="I1592" s="30"/>
      <c r="J1592" s="30"/>
      <c r="K1592" s="30"/>
      <c r="L1592" s="30"/>
    </row>
    <row r="1593" spans="7:12" x14ac:dyDescent="0.25">
      <c r="G1593" s="30"/>
      <c r="H1593" s="30"/>
      <c r="I1593" s="30"/>
      <c r="J1593" s="30"/>
      <c r="K1593" s="30"/>
      <c r="L1593" s="30"/>
    </row>
    <row r="1594" spans="7:12" x14ac:dyDescent="0.25">
      <c r="G1594" s="30"/>
      <c r="H1594" s="30"/>
      <c r="I1594" s="30"/>
      <c r="J1594" s="30"/>
      <c r="K1594" s="30"/>
      <c r="L1594" s="30"/>
    </row>
    <row r="1595" spans="7:12" x14ac:dyDescent="0.25">
      <c r="G1595" s="30"/>
      <c r="H1595" s="30"/>
      <c r="I1595" s="30"/>
      <c r="J1595" s="30"/>
      <c r="K1595" s="30"/>
      <c r="L1595" s="30"/>
    </row>
    <row r="1596" spans="7:12" x14ac:dyDescent="0.25">
      <c r="G1596" s="30"/>
      <c r="H1596" s="30"/>
      <c r="I1596" s="30"/>
      <c r="J1596" s="30"/>
      <c r="K1596" s="30"/>
      <c r="L1596" s="30"/>
    </row>
    <row r="1597" spans="7:12" x14ac:dyDescent="0.25">
      <c r="G1597" s="30"/>
      <c r="H1597" s="30"/>
      <c r="I1597" s="30"/>
      <c r="J1597" s="30"/>
      <c r="K1597" s="30"/>
      <c r="L1597" s="30"/>
    </row>
    <row r="1598" spans="7:12" x14ac:dyDescent="0.25">
      <c r="G1598" s="30"/>
      <c r="H1598" s="30"/>
      <c r="I1598" s="30"/>
      <c r="J1598" s="30"/>
      <c r="K1598" s="30"/>
      <c r="L1598" s="30"/>
    </row>
    <row r="1599" spans="7:12" x14ac:dyDescent="0.25">
      <c r="G1599" s="30"/>
      <c r="H1599" s="30"/>
      <c r="I1599" s="30"/>
      <c r="J1599" s="30"/>
      <c r="K1599" s="30"/>
      <c r="L1599" s="30"/>
    </row>
    <row r="1600" spans="7:12" x14ac:dyDescent="0.25">
      <c r="G1600" s="30"/>
      <c r="H1600" s="30"/>
      <c r="I1600" s="30"/>
      <c r="J1600" s="30"/>
      <c r="K1600" s="30"/>
      <c r="L1600" s="30"/>
    </row>
    <row r="1601" spans="7:12" x14ac:dyDescent="0.25">
      <c r="G1601" s="30"/>
      <c r="H1601" s="30"/>
      <c r="I1601" s="30"/>
      <c r="J1601" s="30"/>
      <c r="K1601" s="30"/>
      <c r="L1601" s="30"/>
    </row>
    <row r="1602" spans="7:12" x14ac:dyDescent="0.25">
      <c r="G1602" s="30"/>
      <c r="H1602" s="30"/>
      <c r="I1602" s="30"/>
      <c r="J1602" s="30"/>
      <c r="K1602" s="30"/>
      <c r="L1602" s="30"/>
    </row>
    <row r="1603" spans="7:12" x14ac:dyDescent="0.25">
      <c r="G1603" s="30"/>
      <c r="H1603" s="30"/>
      <c r="I1603" s="30"/>
      <c r="J1603" s="30"/>
      <c r="K1603" s="30"/>
      <c r="L1603" s="30"/>
    </row>
    <row r="1604" spans="7:12" x14ac:dyDescent="0.25">
      <c r="G1604" s="30"/>
      <c r="H1604" s="30"/>
      <c r="I1604" s="30"/>
      <c r="J1604" s="30"/>
      <c r="K1604" s="30"/>
      <c r="L1604" s="30"/>
    </row>
    <row r="1605" spans="7:12" x14ac:dyDescent="0.25">
      <c r="G1605" s="30"/>
      <c r="H1605" s="30"/>
      <c r="I1605" s="30"/>
      <c r="J1605" s="30"/>
      <c r="K1605" s="30"/>
      <c r="L1605" s="30"/>
    </row>
    <row r="1606" spans="7:12" x14ac:dyDescent="0.25">
      <c r="G1606" s="30"/>
      <c r="H1606" s="30"/>
      <c r="I1606" s="30"/>
      <c r="J1606" s="30"/>
      <c r="K1606" s="30"/>
      <c r="L1606" s="30"/>
    </row>
    <row r="1607" spans="7:12" x14ac:dyDescent="0.25">
      <c r="G1607" s="30"/>
      <c r="H1607" s="30"/>
      <c r="I1607" s="30"/>
      <c r="J1607" s="30"/>
      <c r="K1607" s="30"/>
      <c r="L1607" s="30"/>
    </row>
    <row r="1608" spans="7:12" x14ac:dyDescent="0.25">
      <c r="G1608" s="30"/>
      <c r="H1608" s="30"/>
      <c r="I1608" s="30"/>
      <c r="J1608" s="30"/>
      <c r="K1608" s="30"/>
      <c r="L1608" s="30"/>
    </row>
    <row r="1609" spans="7:12" x14ac:dyDescent="0.25">
      <c r="G1609" s="30"/>
      <c r="H1609" s="30"/>
      <c r="I1609" s="30"/>
      <c r="J1609" s="30"/>
      <c r="K1609" s="30"/>
      <c r="L1609" s="30"/>
    </row>
    <row r="1610" spans="7:12" x14ac:dyDescent="0.25">
      <c r="G1610" s="30"/>
      <c r="H1610" s="30"/>
      <c r="I1610" s="30"/>
      <c r="J1610" s="30"/>
      <c r="K1610" s="30"/>
      <c r="L1610" s="30"/>
    </row>
    <row r="1611" spans="7:12" x14ac:dyDescent="0.25">
      <c r="G1611" s="30"/>
      <c r="H1611" s="30"/>
      <c r="I1611" s="30"/>
      <c r="J1611" s="30"/>
      <c r="K1611" s="30"/>
      <c r="L1611" s="30"/>
    </row>
    <row r="1612" spans="7:12" x14ac:dyDescent="0.25">
      <c r="G1612" s="30"/>
      <c r="H1612" s="30"/>
      <c r="I1612" s="30"/>
      <c r="J1612" s="30"/>
      <c r="K1612" s="30"/>
      <c r="L1612" s="30"/>
    </row>
    <row r="1613" spans="7:12" x14ac:dyDescent="0.25">
      <c r="G1613" s="30"/>
      <c r="H1613" s="30"/>
      <c r="I1613" s="30"/>
      <c r="J1613" s="30"/>
      <c r="K1613" s="30"/>
      <c r="L1613" s="30"/>
    </row>
    <row r="1614" spans="7:12" x14ac:dyDescent="0.25">
      <c r="G1614" s="30"/>
      <c r="H1614" s="30"/>
      <c r="I1614" s="30"/>
      <c r="J1614" s="30"/>
      <c r="K1614" s="30"/>
      <c r="L1614" s="30"/>
    </row>
    <row r="1615" spans="7:12" x14ac:dyDescent="0.25">
      <c r="G1615" s="30"/>
      <c r="H1615" s="30"/>
      <c r="I1615" s="30"/>
      <c r="J1615" s="30"/>
      <c r="K1615" s="30"/>
      <c r="L1615" s="30"/>
    </row>
    <row r="1616" spans="7:12" x14ac:dyDescent="0.25">
      <c r="G1616" s="30"/>
      <c r="H1616" s="30"/>
      <c r="I1616" s="30"/>
      <c r="J1616" s="30"/>
      <c r="K1616" s="30"/>
      <c r="L1616" s="30"/>
    </row>
    <row r="1617" spans="7:12" x14ac:dyDescent="0.25">
      <c r="G1617" s="30"/>
      <c r="H1617" s="30"/>
      <c r="I1617" s="30"/>
      <c r="J1617" s="30"/>
      <c r="K1617" s="30"/>
      <c r="L1617" s="30"/>
    </row>
    <row r="1618" spans="7:12" x14ac:dyDescent="0.25">
      <c r="G1618" s="30"/>
      <c r="H1618" s="30"/>
      <c r="I1618" s="30"/>
      <c r="J1618" s="30"/>
      <c r="K1618" s="30"/>
      <c r="L1618" s="30"/>
    </row>
    <row r="1619" spans="7:12" x14ac:dyDescent="0.25">
      <c r="G1619" s="30"/>
      <c r="H1619" s="30"/>
      <c r="I1619" s="30"/>
      <c r="J1619" s="30"/>
      <c r="K1619" s="30"/>
      <c r="L1619" s="30"/>
    </row>
    <row r="1620" spans="7:12" x14ac:dyDescent="0.25">
      <c r="G1620" s="30"/>
      <c r="H1620" s="30"/>
      <c r="I1620" s="30"/>
      <c r="J1620" s="30"/>
      <c r="K1620" s="30"/>
      <c r="L1620" s="30"/>
    </row>
    <row r="1621" spans="7:12" x14ac:dyDescent="0.25">
      <c r="G1621" s="30"/>
      <c r="H1621" s="30"/>
      <c r="I1621" s="30"/>
      <c r="J1621" s="30"/>
      <c r="K1621" s="30"/>
      <c r="L1621" s="30"/>
    </row>
    <row r="1622" spans="7:12" x14ac:dyDescent="0.25">
      <c r="G1622" s="30"/>
      <c r="H1622" s="30"/>
      <c r="I1622" s="30"/>
      <c r="J1622" s="30"/>
      <c r="K1622" s="30"/>
      <c r="L1622" s="30"/>
    </row>
    <row r="1623" spans="7:12" x14ac:dyDescent="0.25">
      <c r="G1623" s="30"/>
      <c r="H1623" s="30"/>
      <c r="I1623" s="30"/>
      <c r="J1623" s="30"/>
      <c r="K1623" s="30"/>
      <c r="L1623" s="30"/>
    </row>
    <row r="1624" spans="7:12" x14ac:dyDescent="0.25">
      <c r="G1624" s="30"/>
      <c r="H1624" s="30"/>
      <c r="I1624" s="30"/>
      <c r="J1624" s="30"/>
      <c r="K1624" s="30"/>
      <c r="L1624" s="30"/>
    </row>
    <row r="1625" spans="7:12" x14ac:dyDescent="0.25">
      <c r="G1625" s="30"/>
      <c r="H1625" s="30"/>
      <c r="I1625" s="30"/>
      <c r="J1625" s="30"/>
      <c r="K1625" s="30"/>
      <c r="L1625" s="30"/>
    </row>
    <row r="1626" spans="7:12" x14ac:dyDescent="0.25">
      <c r="G1626" s="30"/>
      <c r="H1626" s="30"/>
      <c r="I1626" s="30"/>
      <c r="J1626" s="30"/>
      <c r="K1626" s="30"/>
      <c r="L1626" s="30"/>
    </row>
    <row r="1627" spans="7:12" x14ac:dyDescent="0.25">
      <c r="G1627" s="30"/>
      <c r="H1627" s="30"/>
      <c r="I1627" s="30"/>
      <c r="J1627" s="30"/>
      <c r="K1627" s="30"/>
      <c r="L1627" s="30"/>
    </row>
    <row r="1628" spans="7:12" x14ac:dyDescent="0.25">
      <c r="G1628" s="30"/>
      <c r="H1628" s="30"/>
      <c r="I1628" s="30"/>
      <c r="J1628" s="30"/>
      <c r="K1628" s="30"/>
      <c r="L1628" s="30"/>
    </row>
    <row r="1629" spans="7:12" x14ac:dyDescent="0.25">
      <c r="G1629" s="30"/>
      <c r="H1629" s="30"/>
      <c r="I1629" s="30"/>
      <c r="J1629" s="30"/>
      <c r="K1629" s="30"/>
      <c r="L1629" s="30"/>
    </row>
    <row r="1630" spans="7:12" x14ac:dyDescent="0.25">
      <c r="G1630" s="30"/>
      <c r="H1630" s="30"/>
      <c r="I1630" s="30"/>
      <c r="J1630" s="30"/>
      <c r="K1630" s="30"/>
      <c r="L1630" s="30"/>
    </row>
    <row r="1631" spans="7:12" x14ac:dyDescent="0.25">
      <c r="G1631" s="30"/>
      <c r="H1631" s="30"/>
      <c r="I1631" s="30"/>
      <c r="J1631" s="30"/>
      <c r="K1631" s="30"/>
      <c r="L1631" s="30"/>
    </row>
    <row r="1632" spans="7:12" x14ac:dyDescent="0.25">
      <c r="G1632" s="30"/>
      <c r="H1632" s="30"/>
      <c r="I1632" s="30"/>
      <c r="J1632" s="30"/>
      <c r="K1632" s="30"/>
      <c r="L1632" s="30"/>
    </row>
    <row r="1633" spans="7:12" x14ac:dyDescent="0.25">
      <c r="G1633" s="30"/>
      <c r="H1633" s="30"/>
      <c r="I1633" s="30"/>
      <c r="J1633" s="30"/>
      <c r="K1633" s="30"/>
      <c r="L1633" s="30"/>
    </row>
    <row r="1634" spans="7:12" x14ac:dyDescent="0.25">
      <c r="G1634" s="30"/>
      <c r="H1634" s="30"/>
      <c r="I1634" s="30"/>
      <c r="J1634" s="30"/>
      <c r="K1634" s="30"/>
      <c r="L1634" s="30"/>
    </row>
    <row r="1635" spans="7:12" x14ac:dyDescent="0.25">
      <c r="G1635" s="30"/>
      <c r="H1635" s="30"/>
      <c r="I1635" s="30"/>
      <c r="J1635" s="30"/>
      <c r="K1635" s="30"/>
      <c r="L1635" s="30"/>
    </row>
    <row r="1636" spans="7:12" x14ac:dyDescent="0.25">
      <c r="G1636" s="30"/>
      <c r="H1636" s="30"/>
      <c r="I1636" s="30"/>
      <c r="J1636" s="30"/>
      <c r="K1636" s="30"/>
      <c r="L1636" s="30"/>
    </row>
    <row r="1637" spans="7:12" x14ac:dyDescent="0.25">
      <c r="G1637" s="30"/>
      <c r="H1637" s="30"/>
      <c r="I1637" s="30"/>
      <c r="J1637" s="30"/>
      <c r="K1637" s="30"/>
      <c r="L1637" s="30"/>
    </row>
    <row r="1638" spans="7:12" x14ac:dyDescent="0.25">
      <c r="G1638" s="30"/>
      <c r="H1638" s="30"/>
      <c r="I1638" s="30"/>
      <c r="J1638" s="30"/>
      <c r="K1638" s="30"/>
      <c r="L1638" s="30"/>
    </row>
    <row r="1639" spans="7:12" x14ac:dyDescent="0.25">
      <c r="G1639" s="30"/>
      <c r="H1639" s="30"/>
      <c r="I1639" s="30"/>
      <c r="J1639" s="30"/>
      <c r="K1639" s="30"/>
      <c r="L1639" s="30"/>
    </row>
    <row r="1640" spans="7:12" x14ac:dyDescent="0.25">
      <c r="G1640" s="30"/>
      <c r="H1640" s="30"/>
      <c r="I1640" s="30"/>
      <c r="J1640" s="30"/>
      <c r="K1640" s="30"/>
      <c r="L1640" s="30"/>
    </row>
    <row r="1641" spans="7:12" x14ac:dyDescent="0.25">
      <c r="G1641" s="30"/>
      <c r="H1641" s="30"/>
      <c r="I1641" s="30"/>
      <c r="J1641" s="30"/>
      <c r="K1641" s="30"/>
      <c r="L1641" s="30"/>
    </row>
    <row r="1642" spans="7:12" x14ac:dyDescent="0.25">
      <c r="G1642" s="30"/>
      <c r="H1642" s="30"/>
      <c r="I1642" s="30"/>
      <c r="J1642" s="30"/>
      <c r="K1642" s="30"/>
      <c r="L1642" s="30"/>
    </row>
    <row r="1643" spans="7:12" x14ac:dyDescent="0.25">
      <c r="G1643" s="30"/>
      <c r="H1643" s="30"/>
      <c r="I1643" s="30"/>
      <c r="J1643" s="30"/>
      <c r="K1643" s="30"/>
      <c r="L1643" s="30"/>
    </row>
    <row r="1644" spans="7:12" x14ac:dyDescent="0.25">
      <c r="G1644" s="30"/>
      <c r="H1644" s="30"/>
      <c r="I1644" s="30"/>
      <c r="J1644" s="30"/>
      <c r="K1644" s="30"/>
      <c r="L1644" s="30"/>
    </row>
    <row r="1645" spans="7:12" x14ac:dyDescent="0.25">
      <c r="G1645" s="30"/>
      <c r="H1645" s="30"/>
      <c r="I1645" s="30"/>
      <c r="J1645" s="30"/>
      <c r="K1645" s="30"/>
      <c r="L1645" s="30"/>
    </row>
    <row r="1646" spans="7:12" x14ac:dyDescent="0.25">
      <c r="G1646" s="30"/>
      <c r="H1646" s="30"/>
      <c r="I1646" s="30"/>
      <c r="J1646" s="30"/>
      <c r="K1646" s="30"/>
      <c r="L1646" s="30"/>
    </row>
    <row r="1647" spans="7:12" x14ac:dyDescent="0.25">
      <c r="G1647" s="30"/>
      <c r="H1647" s="30"/>
      <c r="I1647" s="30"/>
      <c r="J1647" s="30"/>
      <c r="K1647" s="30"/>
      <c r="L1647" s="30"/>
    </row>
    <row r="1648" spans="7:12" x14ac:dyDescent="0.25">
      <c r="G1648" s="30"/>
      <c r="H1648" s="30"/>
      <c r="I1648" s="30"/>
      <c r="J1648" s="30"/>
      <c r="K1648" s="30"/>
      <c r="L1648" s="30"/>
    </row>
    <row r="1649" spans="7:12" x14ac:dyDescent="0.25">
      <c r="G1649" s="30"/>
      <c r="H1649" s="30"/>
      <c r="I1649" s="30"/>
      <c r="J1649" s="30"/>
      <c r="K1649" s="30"/>
      <c r="L1649" s="30"/>
    </row>
    <row r="1650" spans="7:12" x14ac:dyDescent="0.25">
      <c r="G1650" s="30"/>
      <c r="H1650" s="30"/>
      <c r="I1650" s="30"/>
      <c r="J1650" s="30"/>
      <c r="K1650" s="30"/>
      <c r="L1650" s="30"/>
    </row>
    <row r="1651" spans="7:12" x14ac:dyDescent="0.25">
      <c r="G1651" s="30"/>
      <c r="H1651" s="30"/>
      <c r="I1651" s="30"/>
      <c r="J1651" s="30"/>
      <c r="K1651" s="30"/>
      <c r="L1651" s="30"/>
    </row>
    <row r="1652" spans="7:12" x14ac:dyDescent="0.25">
      <c r="G1652" s="30"/>
      <c r="H1652" s="30"/>
      <c r="I1652" s="30"/>
      <c r="J1652" s="30"/>
      <c r="K1652" s="30"/>
      <c r="L1652" s="30"/>
    </row>
    <row r="1653" spans="7:12" x14ac:dyDescent="0.25">
      <c r="G1653" s="30"/>
      <c r="H1653" s="30"/>
      <c r="I1653" s="30"/>
      <c r="J1653" s="30"/>
      <c r="K1653" s="30"/>
      <c r="L1653" s="30"/>
    </row>
    <row r="1654" spans="7:12" x14ac:dyDescent="0.25">
      <c r="G1654" s="30"/>
      <c r="H1654" s="30"/>
      <c r="I1654" s="30"/>
      <c r="J1654" s="30"/>
      <c r="K1654" s="30"/>
      <c r="L1654" s="30"/>
    </row>
    <row r="1655" spans="7:12" x14ac:dyDescent="0.25">
      <c r="G1655" s="30"/>
      <c r="H1655" s="30"/>
      <c r="I1655" s="30"/>
      <c r="J1655" s="30"/>
      <c r="K1655" s="30"/>
      <c r="L1655" s="30"/>
    </row>
    <row r="1656" spans="7:12" x14ac:dyDescent="0.25">
      <c r="G1656" s="30"/>
      <c r="H1656" s="30"/>
      <c r="I1656" s="30"/>
      <c r="J1656" s="30"/>
      <c r="K1656" s="30"/>
      <c r="L1656" s="30"/>
    </row>
    <row r="1657" spans="7:12" x14ac:dyDescent="0.25">
      <c r="G1657" s="30"/>
      <c r="H1657" s="30"/>
      <c r="I1657" s="30"/>
      <c r="J1657" s="30"/>
      <c r="K1657" s="30"/>
      <c r="L1657" s="30"/>
    </row>
    <row r="1658" spans="7:12" x14ac:dyDescent="0.25">
      <c r="G1658" s="30"/>
      <c r="H1658" s="30"/>
      <c r="I1658" s="30"/>
      <c r="J1658" s="30"/>
      <c r="K1658" s="30"/>
      <c r="L1658" s="30"/>
    </row>
    <row r="1659" spans="7:12" x14ac:dyDescent="0.25">
      <c r="G1659" s="30"/>
      <c r="H1659" s="30"/>
      <c r="I1659" s="30"/>
      <c r="J1659" s="30"/>
      <c r="K1659" s="30"/>
      <c r="L1659" s="30"/>
    </row>
    <row r="1660" spans="7:12" x14ac:dyDescent="0.25">
      <c r="G1660" s="30"/>
      <c r="H1660" s="30"/>
      <c r="I1660" s="30"/>
      <c r="J1660" s="30"/>
      <c r="K1660" s="30"/>
      <c r="L1660" s="30"/>
    </row>
    <row r="1661" spans="7:12" x14ac:dyDescent="0.25">
      <c r="G1661" s="30"/>
      <c r="H1661" s="30"/>
      <c r="I1661" s="30"/>
      <c r="J1661" s="30"/>
      <c r="K1661" s="30"/>
      <c r="L1661" s="30"/>
    </row>
    <row r="1662" spans="7:12" x14ac:dyDescent="0.25">
      <c r="G1662" s="30"/>
      <c r="H1662" s="30"/>
      <c r="I1662" s="30"/>
      <c r="J1662" s="30"/>
      <c r="K1662" s="30"/>
      <c r="L1662" s="30"/>
    </row>
    <row r="1663" spans="7:12" x14ac:dyDescent="0.25">
      <c r="G1663" s="30"/>
      <c r="H1663" s="30"/>
      <c r="I1663" s="30"/>
      <c r="J1663" s="30"/>
      <c r="K1663" s="30"/>
      <c r="L1663" s="30"/>
    </row>
    <row r="1664" spans="7:12" x14ac:dyDescent="0.25">
      <c r="G1664" s="30"/>
      <c r="H1664" s="30"/>
      <c r="I1664" s="30"/>
      <c r="J1664" s="30"/>
      <c r="K1664" s="30"/>
      <c r="L1664" s="30"/>
    </row>
    <row r="1665" spans="7:12" x14ac:dyDescent="0.25">
      <c r="G1665" s="30"/>
      <c r="H1665" s="30"/>
      <c r="I1665" s="30"/>
      <c r="J1665" s="30"/>
      <c r="K1665" s="30"/>
      <c r="L1665" s="30"/>
    </row>
    <row r="1666" spans="7:12" x14ac:dyDescent="0.25">
      <c r="G1666" s="30"/>
      <c r="H1666" s="30"/>
      <c r="I1666" s="30"/>
      <c r="J1666" s="30"/>
      <c r="K1666" s="30"/>
      <c r="L1666" s="30"/>
    </row>
    <row r="1667" spans="7:12" x14ac:dyDescent="0.25">
      <c r="G1667" s="30"/>
      <c r="H1667" s="30"/>
      <c r="I1667" s="30"/>
      <c r="J1667" s="30"/>
      <c r="K1667" s="30"/>
      <c r="L1667" s="30"/>
    </row>
    <row r="1668" spans="7:12" x14ac:dyDescent="0.25">
      <c r="G1668" s="30"/>
      <c r="H1668" s="30"/>
      <c r="I1668" s="30"/>
      <c r="J1668" s="30"/>
      <c r="K1668" s="30"/>
      <c r="L1668" s="30"/>
    </row>
    <row r="1669" spans="7:12" x14ac:dyDescent="0.25">
      <c r="G1669" s="30"/>
      <c r="H1669" s="30"/>
      <c r="I1669" s="30"/>
      <c r="J1669" s="30"/>
      <c r="K1669" s="30"/>
      <c r="L1669" s="30"/>
    </row>
    <row r="1670" spans="7:12" x14ac:dyDescent="0.25">
      <c r="G1670" s="30"/>
      <c r="H1670" s="30"/>
      <c r="I1670" s="30"/>
      <c r="J1670" s="30"/>
      <c r="K1670" s="30"/>
      <c r="L1670" s="30"/>
    </row>
    <row r="1671" spans="7:12" x14ac:dyDescent="0.25">
      <c r="G1671" s="30"/>
      <c r="H1671" s="30"/>
      <c r="I1671" s="30"/>
      <c r="J1671" s="30"/>
      <c r="K1671" s="30"/>
      <c r="L1671" s="30"/>
    </row>
    <row r="1672" spans="7:12" x14ac:dyDescent="0.25">
      <c r="G1672" s="30"/>
      <c r="H1672" s="30"/>
      <c r="I1672" s="30"/>
      <c r="J1672" s="30"/>
      <c r="K1672" s="30"/>
      <c r="L1672" s="30"/>
    </row>
    <row r="1673" spans="7:12" x14ac:dyDescent="0.25">
      <c r="G1673" s="30"/>
      <c r="H1673" s="30"/>
      <c r="I1673" s="30"/>
      <c r="J1673" s="30"/>
      <c r="K1673" s="30"/>
      <c r="L1673" s="30"/>
    </row>
    <row r="1674" spans="7:12" x14ac:dyDescent="0.25">
      <c r="G1674" s="30"/>
      <c r="H1674" s="30"/>
      <c r="I1674" s="30"/>
      <c r="J1674" s="30"/>
      <c r="K1674" s="30"/>
      <c r="L1674" s="30"/>
    </row>
    <row r="1675" spans="7:12" x14ac:dyDescent="0.25">
      <c r="G1675" s="30"/>
      <c r="H1675" s="30"/>
      <c r="I1675" s="30"/>
      <c r="J1675" s="30"/>
      <c r="K1675" s="30"/>
      <c r="L1675" s="30"/>
    </row>
    <row r="1676" spans="7:12" x14ac:dyDescent="0.25">
      <c r="G1676" s="30"/>
      <c r="H1676" s="30"/>
      <c r="I1676" s="30"/>
      <c r="J1676" s="30"/>
      <c r="K1676" s="30"/>
      <c r="L1676" s="30"/>
    </row>
    <row r="1677" spans="7:12" x14ac:dyDescent="0.25">
      <c r="G1677" s="30"/>
      <c r="H1677" s="30"/>
      <c r="I1677" s="30"/>
      <c r="J1677" s="30"/>
      <c r="K1677" s="30"/>
      <c r="L1677" s="30"/>
    </row>
    <row r="1678" spans="7:12" x14ac:dyDescent="0.25">
      <c r="G1678" s="30"/>
      <c r="H1678" s="30"/>
      <c r="I1678" s="30"/>
      <c r="J1678" s="30"/>
      <c r="K1678" s="30"/>
      <c r="L1678" s="30"/>
    </row>
    <row r="1679" spans="7:12" x14ac:dyDescent="0.25">
      <c r="G1679" s="30"/>
      <c r="H1679" s="30"/>
      <c r="I1679" s="30"/>
      <c r="J1679" s="30"/>
      <c r="K1679" s="30"/>
      <c r="L1679" s="30"/>
    </row>
    <row r="1680" spans="7:12" x14ac:dyDescent="0.25">
      <c r="G1680" s="30"/>
      <c r="H1680" s="30"/>
      <c r="I1680" s="30"/>
      <c r="J1680" s="30"/>
      <c r="K1680" s="30"/>
      <c r="L1680" s="30"/>
    </row>
    <row r="1681" spans="7:12" x14ac:dyDescent="0.25">
      <c r="G1681" s="30"/>
      <c r="H1681" s="30"/>
      <c r="I1681" s="30"/>
      <c r="J1681" s="30"/>
      <c r="K1681" s="30"/>
      <c r="L1681" s="30"/>
    </row>
    <row r="1682" spans="7:12" x14ac:dyDescent="0.25">
      <c r="G1682" s="30"/>
      <c r="H1682" s="30"/>
      <c r="I1682" s="30"/>
      <c r="J1682" s="30"/>
      <c r="K1682" s="30"/>
      <c r="L1682" s="30"/>
    </row>
    <row r="1683" spans="7:12" x14ac:dyDescent="0.25">
      <c r="G1683" s="30"/>
      <c r="H1683" s="30"/>
      <c r="I1683" s="30"/>
      <c r="J1683" s="30"/>
      <c r="K1683" s="30"/>
      <c r="L1683" s="30"/>
    </row>
    <row r="1684" spans="7:12" x14ac:dyDescent="0.25">
      <c r="G1684" s="30"/>
      <c r="H1684" s="30"/>
      <c r="I1684" s="30"/>
      <c r="J1684" s="30"/>
      <c r="K1684" s="30"/>
      <c r="L1684" s="30"/>
    </row>
    <row r="1685" spans="7:12" x14ac:dyDescent="0.25">
      <c r="G1685" s="30"/>
      <c r="H1685" s="30"/>
      <c r="I1685" s="30"/>
      <c r="J1685" s="30"/>
      <c r="K1685" s="30"/>
      <c r="L1685" s="30"/>
    </row>
    <row r="1686" spans="7:12" x14ac:dyDescent="0.25">
      <c r="G1686" s="30"/>
      <c r="H1686" s="30"/>
      <c r="I1686" s="30"/>
      <c r="J1686" s="30"/>
      <c r="K1686" s="30"/>
      <c r="L1686" s="30"/>
    </row>
    <row r="1687" spans="7:12" x14ac:dyDescent="0.25">
      <c r="G1687" s="30"/>
      <c r="H1687" s="30"/>
      <c r="I1687" s="30"/>
      <c r="J1687" s="30"/>
      <c r="K1687" s="30"/>
      <c r="L1687" s="30"/>
    </row>
    <row r="1688" spans="7:12" x14ac:dyDescent="0.25">
      <c r="G1688" s="30"/>
      <c r="H1688" s="30"/>
      <c r="I1688" s="30"/>
      <c r="J1688" s="30"/>
      <c r="K1688" s="30"/>
      <c r="L1688" s="30"/>
    </row>
    <row r="1689" spans="7:12" x14ac:dyDescent="0.25">
      <c r="G1689" s="30"/>
      <c r="H1689" s="30"/>
      <c r="I1689" s="30"/>
      <c r="J1689" s="30"/>
      <c r="K1689" s="30"/>
      <c r="L1689" s="30"/>
    </row>
    <row r="1690" spans="7:12" x14ac:dyDescent="0.25">
      <c r="G1690" s="30"/>
      <c r="H1690" s="30"/>
      <c r="I1690" s="30"/>
      <c r="J1690" s="30"/>
      <c r="K1690" s="30"/>
      <c r="L1690" s="30"/>
    </row>
    <row r="1691" spans="7:12" x14ac:dyDescent="0.25">
      <c r="G1691" s="30"/>
      <c r="H1691" s="30"/>
      <c r="I1691" s="30"/>
      <c r="J1691" s="30"/>
      <c r="K1691" s="30"/>
      <c r="L1691" s="30"/>
    </row>
    <row r="1692" spans="7:12" x14ac:dyDescent="0.25">
      <c r="G1692" s="30"/>
      <c r="H1692" s="30"/>
      <c r="I1692" s="30"/>
      <c r="J1692" s="30"/>
      <c r="K1692" s="30"/>
      <c r="L1692" s="30"/>
    </row>
    <row r="1693" spans="7:12" x14ac:dyDescent="0.25">
      <c r="G1693" s="30"/>
      <c r="H1693" s="30"/>
      <c r="I1693" s="30"/>
      <c r="J1693" s="30"/>
      <c r="K1693" s="30"/>
      <c r="L1693" s="30"/>
    </row>
    <row r="1694" spans="7:12" x14ac:dyDescent="0.25">
      <c r="G1694" s="30"/>
      <c r="H1694" s="30"/>
      <c r="I1694" s="30"/>
      <c r="J1694" s="30"/>
      <c r="K1694" s="30"/>
      <c r="L1694" s="30"/>
    </row>
    <row r="1695" spans="7:12" x14ac:dyDescent="0.25">
      <c r="G1695" s="30"/>
      <c r="H1695" s="30"/>
      <c r="I1695" s="30"/>
      <c r="J1695" s="30"/>
      <c r="K1695" s="30"/>
      <c r="L1695" s="30"/>
    </row>
    <row r="1696" spans="7:12" x14ac:dyDescent="0.25">
      <c r="G1696" s="30"/>
      <c r="H1696" s="30"/>
      <c r="I1696" s="30"/>
      <c r="J1696" s="30"/>
      <c r="K1696" s="30"/>
      <c r="L1696" s="30"/>
    </row>
    <row r="1697" spans="7:12" x14ac:dyDescent="0.25">
      <c r="G1697" s="30"/>
      <c r="H1697" s="30"/>
      <c r="I1697" s="30"/>
      <c r="J1697" s="30"/>
      <c r="K1697" s="30"/>
      <c r="L1697" s="30"/>
    </row>
    <row r="1698" spans="7:12" x14ac:dyDescent="0.25">
      <c r="G1698" s="30"/>
      <c r="H1698" s="30"/>
      <c r="I1698" s="30"/>
      <c r="J1698" s="30"/>
      <c r="K1698" s="30"/>
      <c r="L1698" s="30"/>
    </row>
    <row r="1699" spans="7:12" x14ac:dyDescent="0.25">
      <c r="G1699" s="30"/>
      <c r="H1699" s="30"/>
      <c r="I1699" s="30"/>
      <c r="J1699" s="30"/>
      <c r="K1699" s="30"/>
      <c r="L1699" s="30"/>
    </row>
    <row r="1700" spans="7:12" x14ac:dyDescent="0.25">
      <c r="G1700" s="30"/>
      <c r="H1700" s="30"/>
      <c r="I1700" s="30"/>
      <c r="J1700" s="30"/>
      <c r="K1700" s="30"/>
      <c r="L1700" s="30"/>
    </row>
    <row r="1701" spans="7:12" x14ac:dyDescent="0.25">
      <c r="G1701" s="30"/>
      <c r="H1701" s="30"/>
      <c r="I1701" s="30"/>
      <c r="J1701" s="30"/>
      <c r="K1701" s="30"/>
      <c r="L1701" s="30"/>
    </row>
    <row r="1702" spans="7:12" x14ac:dyDescent="0.25">
      <c r="G1702" s="30"/>
      <c r="H1702" s="30"/>
      <c r="I1702" s="30"/>
      <c r="J1702" s="30"/>
      <c r="K1702" s="30"/>
      <c r="L1702" s="30"/>
    </row>
    <row r="1703" spans="7:12" x14ac:dyDescent="0.25">
      <c r="G1703" s="30"/>
      <c r="H1703" s="30"/>
      <c r="I1703" s="30"/>
      <c r="J1703" s="30"/>
      <c r="K1703" s="30"/>
      <c r="L1703" s="30"/>
    </row>
    <row r="1704" spans="7:12" x14ac:dyDescent="0.25">
      <c r="G1704" s="30"/>
      <c r="H1704" s="30"/>
      <c r="I1704" s="30"/>
      <c r="J1704" s="30"/>
      <c r="K1704" s="30"/>
      <c r="L1704" s="30"/>
    </row>
    <row r="1705" spans="7:12" x14ac:dyDescent="0.25">
      <c r="G1705" s="30"/>
      <c r="H1705" s="30"/>
      <c r="I1705" s="30"/>
      <c r="J1705" s="30"/>
      <c r="K1705" s="30"/>
      <c r="L1705" s="30"/>
    </row>
    <row r="1706" spans="7:12" x14ac:dyDescent="0.25">
      <c r="G1706" s="30"/>
      <c r="H1706" s="30"/>
      <c r="I1706" s="30"/>
      <c r="J1706" s="30"/>
      <c r="K1706" s="30"/>
      <c r="L1706" s="30"/>
    </row>
    <row r="1707" spans="7:12" x14ac:dyDescent="0.25">
      <c r="G1707" s="30"/>
      <c r="H1707" s="30"/>
      <c r="I1707" s="30"/>
      <c r="J1707" s="30"/>
      <c r="K1707" s="30"/>
      <c r="L1707" s="30"/>
    </row>
    <row r="1708" spans="7:12" x14ac:dyDescent="0.25">
      <c r="G1708" s="30"/>
      <c r="H1708" s="30"/>
      <c r="I1708" s="30"/>
      <c r="J1708" s="30"/>
      <c r="K1708" s="30"/>
      <c r="L1708" s="30"/>
    </row>
    <row r="1709" spans="7:12" x14ac:dyDescent="0.25">
      <c r="G1709" s="30"/>
      <c r="H1709" s="30"/>
      <c r="I1709" s="30"/>
      <c r="J1709" s="30"/>
      <c r="K1709" s="30"/>
      <c r="L1709" s="30"/>
    </row>
    <row r="1710" spans="7:12" x14ac:dyDescent="0.25">
      <c r="G1710" s="30"/>
      <c r="H1710" s="30"/>
      <c r="I1710" s="30"/>
      <c r="J1710" s="30"/>
      <c r="K1710" s="30"/>
      <c r="L1710" s="30"/>
    </row>
    <row r="1711" spans="7:12" x14ac:dyDescent="0.25">
      <c r="G1711" s="30"/>
      <c r="H1711" s="30"/>
      <c r="I1711" s="30"/>
      <c r="J1711" s="30"/>
      <c r="K1711" s="30"/>
      <c r="L1711" s="30"/>
    </row>
    <row r="1712" spans="7:12" x14ac:dyDescent="0.25">
      <c r="G1712" s="30"/>
      <c r="H1712" s="30"/>
      <c r="I1712" s="30"/>
      <c r="J1712" s="30"/>
      <c r="K1712" s="30"/>
      <c r="L1712" s="30"/>
    </row>
    <row r="1713" spans="7:12" x14ac:dyDescent="0.25">
      <c r="G1713" s="30"/>
      <c r="H1713" s="30"/>
      <c r="I1713" s="30"/>
      <c r="J1713" s="30"/>
      <c r="K1713" s="30"/>
      <c r="L1713" s="30"/>
    </row>
    <row r="1714" spans="7:12" x14ac:dyDescent="0.25">
      <c r="G1714" s="30"/>
      <c r="H1714" s="30"/>
      <c r="I1714" s="30"/>
      <c r="J1714" s="30"/>
      <c r="K1714" s="30"/>
      <c r="L1714" s="30"/>
    </row>
    <row r="1715" spans="7:12" x14ac:dyDescent="0.25">
      <c r="G1715" s="30"/>
      <c r="H1715" s="30"/>
      <c r="I1715" s="30"/>
      <c r="J1715" s="30"/>
      <c r="K1715" s="30"/>
      <c r="L1715" s="30"/>
    </row>
    <row r="1716" spans="7:12" x14ac:dyDescent="0.25">
      <c r="G1716" s="30"/>
      <c r="H1716" s="30"/>
      <c r="I1716" s="30"/>
      <c r="J1716" s="30"/>
      <c r="K1716" s="30"/>
      <c r="L1716" s="30"/>
    </row>
    <row r="1717" spans="7:12" x14ac:dyDescent="0.25">
      <c r="G1717" s="30"/>
      <c r="H1717" s="30"/>
      <c r="I1717" s="30"/>
      <c r="J1717" s="30"/>
      <c r="K1717" s="30"/>
      <c r="L1717" s="30"/>
    </row>
    <row r="1718" spans="7:12" x14ac:dyDescent="0.25">
      <c r="G1718" s="30"/>
      <c r="H1718" s="30"/>
      <c r="I1718" s="30"/>
      <c r="J1718" s="30"/>
      <c r="K1718" s="30"/>
      <c r="L1718" s="30"/>
    </row>
    <row r="1719" spans="7:12" x14ac:dyDescent="0.25">
      <c r="G1719" s="30"/>
      <c r="H1719" s="30"/>
      <c r="I1719" s="30"/>
      <c r="J1719" s="30"/>
      <c r="K1719" s="30"/>
      <c r="L1719" s="30"/>
    </row>
    <row r="1720" spans="7:12" x14ac:dyDescent="0.25">
      <c r="G1720" s="30"/>
      <c r="H1720" s="30"/>
      <c r="I1720" s="30"/>
      <c r="J1720" s="30"/>
      <c r="K1720" s="30"/>
      <c r="L1720" s="30"/>
    </row>
    <row r="1721" spans="7:12" x14ac:dyDescent="0.25">
      <c r="G1721" s="30"/>
      <c r="H1721" s="30"/>
      <c r="I1721" s="30"/>
      <c r="J1721" s="30"/>
      <c r="K1721" s="30"/>
      <c r="L1721" s="30"/>
    </row>
    <row r="1722" spans="7:12" x14ac:dyDescent="0.25">
      <c r="G1722" s="30"/>
      <c r="H1722" s="30"/>
      <c r="I1722" s="30"/>
      <c r="J1722" s="30"/>
      <c r="K1722" s="30"/>
      <c r="L1722" s="30"/>
    </row>
    <row r="1723" spans="7:12" x14ac:dyDescent="0.25">
      <c r="G1723" s="30"/>
      <c r="H1723" s="30"/>
      <c r="I1723" s="30"/>
      <c r="J1723" s="30"/>
      <c r="K1723" s="30"/>
      <c r="L1723" s="30"/>
    </row>
    <row r="1724" spans="7:12" x14ac:dyDescent="0.25">
      <c r="G1724" s="30"/>
      <c r="H1724" s="30"/>
      <c r="I1724" s="30"/>
      <c r="J1724" s="30"/>
      <c r="K1724" s="30"/>
      <c r="L1724" s="30"/>
    </row>
    <row r="1725" spans="7:12" x14ac:dyDescent="0.25">
      <c r="G1725" s="30"/>
      <c r="H1725" s="30"/>
      <c r="I1725" s="30"/>
      <c r="J1725" s="30"/>
      <c r="K1725" s="30"/>
      <c r="L1725" s="30"/>
    </row>
    <row r="1726" spans="7:12" x14ac:dyDescent="0.25">
      <c r="G1726" s="30"/>
      <c r="H1726" s="30"/>
      <c r="I1726" s="30"/>
      <c r="J1726" s="30"/>
      <c r="K1726" s="30"/>
      <c r="L1726" s="30"/>
    </row>
    <row r="1727" spans="7:12" x14ac:dyDescent="0.25">
      <c r="G1727" s="30"/>
      <c r="H1727" s="30"/>
      <c r="I1727" s="30"/>
      <c r="J1727" s="30"/>
      <c r="K1727" s="30"/>
      <c r="L1727" s="30"/>
    </row>
    <row r="1728" spans="7:12" x14ac:dyDescent="0.25">
      <c r="G1728" s="30"/>
      <c r="H1728" s="30"/>
      <c r="I1728" s="30"/>
      <c r="J1728" s="30"/>
      <c r="K1728" s="30"/>
      <c r="L1728" s="30"/>
    </row>
    <row r="1729" spans="7:12" x14ac:dyDescent="0.25">
      <c r="G1729" s="30"/>
      <c r="H1729" s="30"/>
      <c r="I1729" s="30"/>
      <c r="J1729" s="30"/>
      <c r="K1729" s="30"/>
      <c r="L1729" s="30"/>
    </row>
    <row r="1730" spans="7:12" x14ac:dyDescent="0.25">
      <c r="G1730" s="30"/>
      <c r="H1730" s="30"/>
      <c r="I1730" s="30"/>
      <c r="J1730" s="30"/>
      <c r="K1730" s="30"/>
      <c r="L1730" s="30"/>
    </row>
    <row r="1731" spans="7:12" x14ac:dyDescent="0.25">
      <c r="G1731" s="30"/>
      <c r="H1731" s="30"/>
      <c r="I1731" s="30"/>
      <c r="J1731" s="30"/>
      <c r="K1731" s="30"/>
      <c r="L1731" s="30"/>
    </row>
    <row r="1732" spans="7:12" x14ac:dyDescent="0.25">
      <c r="G1732" s="30"/>
      <c r="H1732" s="30"/>
      <c r="I1732" s="30"/>
      <c r="J1732" s="30"/>
      <c r="K1732" s="30"/>
      <c r="L1732" s="30"/>
    </row>
    <row r="1733" spans="7:12" x14ac:dyDescent="0.25">
      <c r="G1733" s="30"/>
      <c r="H1733" s="30"/>
      <c r="I1733" s="30"/>
      <c r="J1733" s="30"/>
      <c r="K1733" s="30"/>
      <c r="L1733" s="30"/>
    </row>
    <row r="1734" spans="7:12" x14ac:dyDescent="0.25">
      <c r="G1734" s="30"/>
      <c r="H1734" s="30"/>
      <c r="I1734" s="30"/>
      <c r="J1734" s="30"/>
      <c r="K1734" s="30"/>
      <c r="L1734" s="30"/>
    </row>
    <row r="1735" spans="7:12" x14ac:dyDescent="0.25">
      <c r="G1735" s="30"/>
      <c r="H1735" s="30"/>
      <c r="I1735" s="30"/>
      <c r="J1735" s="30"/>
      <c r="K1735" s="30"/>
      <c r="L1735" s="30"/>
    </row>
    <row r="1736" spans="7:12" x14ac:dyDescent="0.25">
      <c r="G1736" s="30"/>
      <c r="H1736" s="30"/>
      <c r="I1736" s="30"/>
      <c r="J1736" s="30"/>
      <c r="K1736" s="30"/>
      <c r="L1736" s="30"/>
    </row>
    <row r="1737" spans="7:12" x14ac:dyDescent="0.25">
      <c r="G1737" s="30"/>
      <c r="H1737" s="30"/>
      <c r="I1737" s="30"/>
      <c r="J1737" s="30"/>
      <c r="K1737" s="30"/>
      <c r="L1737" s="30"/>
    </row>
    <row r="1738" spans="7:12" x14ac:dyDescent="0.25">
      <c r="G1738" s="30"/>
      <c r="H1738" s="30"/>
      <c r="I1738" s="30"/>
      <c r="J1738" s="30"/>
      <c r="K1738" s="30"/>
      <c r="L1738" s="30"/>
    </row>
    <row r="1739" spans="7:12" x14ac:dyDescent="0.25">
      <c r="G1739" s="30"/>
      <c r="H1739" s="30"/>
      <c r="I1739" s="30"/>
      <c r="J1739" s="30"/>
      <c r="K1739" s="30"/>
      <c r="L1739" s="30"/>
    </row>
    <row r="1740" spans="7:12" x14ac:dyDescent="0.25">
      <c r="G1740" s="30"/>
      <c r="H1740" s="30"/>
      <c r="I1740" s="30"/>
      <c r="J1740" s="30"/>
      <c r="K1740" s="30"/>
      <c r="L1740" s="30"/>
    </row>
    <row r="1741" spans="7:12" x14ac:dyDescent="0.25">
      <c r="G1741" s="30"/>
      <c r="H1741" s="30"/>
      <c r="I1741" s="30"/>
      <c r="J1741" s="30"/>
      <c r="K1741" s="30"/>
      <c r="L1741" s="30"/>
    </row>
    <row r="1742" spans="7:12" x14ac:dyDescent="0.25">
      <c r="G1742" s="30"/>
      <c r="H1742" s="30"/>
      <c r="I1742" s="30"/>
      <c r="J1742" s="30"/>
      <c r="K1742" s="30"/>
      <c r="L1742" s="30"/>
    </row>
    <row r="1743" spans="7:12" x14ac:dyDescent="0.25">
      <c r="G1743" s="30"/>
      <c r="H1743" s="30"/>
      <c r="I1743" s="30"/>
      <c r="J1743" s="30"/>
      <c r="K1743" s="30"/>
      <c r="L1743" s="30"/>
    </row>
    <row r="1744" spans="7:12" x14ac:dyDescent="0.25">
      <c r="G1744" s="30"/>
      <c r="H1744" s="30"/>
      <c r="I1744" s="30"/>
      <c r="J1744" s="30"/>
      <c r="K1744" s="30"/>
      <c r="L1744" s="30"/>
    </row>
    <row r="1745" spans="7:12" x14ac:dyDescent="0.25">
      <c r="G1745" s="30"/>
      <c r="H1745" s="30"/>
      <c r="I1745" s="30"/>
      <c r="J1745" s="30"/>
      <c r="K1745" s="30"/>
      <c r="L1745" s="30"/>
    </row>
    <row r="1746" spans="7:12" x14ac:dyDescent="0.25">
      <c r="G1746" s="30"/>
      <c r="H1746" s="30"/>
      <c r="I1746" s="30"/>
      <c r="J1746" s="30"/>
      <c r="K1746" s="30"/>
      <c r="L1746" s="30"/>
    </row>
    <row r="1747" spans="7:12" x14ac:dyDescent="0.25">
      <c r="G1747" s="30"/>
      <c r="H1747" s="30"/>
      <c r="I1747" s="30"/>
      <c r="J1747" s="30"/>
      <c r="K1747" s="30"/>
      <c r="L1747" s="30"/>
    </row>
    <row r="1748" spans="7:12" x14ac:dyDescent="0.25">
      <c r="G1748" s="30"/>
      <c r="H1748" s="30"/>
      <c r="I1748" s="30"/>
      <c r="J1748" s="30"/>
      <c r="K1748" s="30"/>
      <c r="L1748" s="30"/>
    </row>
    <row r="1749" spans="7:12" x14ac:dyDescent="0.25">
      <c r="G1749" s="30"/>
      <c r="H1749" s="30"/>
      <c r="I1749" s="30"/>
      <c r="J1749" s="30"/>
      <c r="K1749" s="30"/>
      <c r="L1749" s="30"/>
    </row>
    <row r="1750" spans="7:12" x14ac:dyDescent="0.25">
      <c r="G1750" s="30"/>
      <c r="H1750" s="30"/>
      <c r="I1750" s="30"/>
      <c r="J1750" s="30"/>
      <c r="K1750" s="30"/>
      <c r="L1750" s="30"/>
    </row>
    <row r="1751" spans="7:12" x14ac:dyDescent="0.25">
      <c r="G1751" s="30"/>
      <c r="H1751" s="30"/>
      <c r="I1751" s="30"/>
      <c r="J1751" s="30"/>
      <c r="K1751" s="30"/>
      <c r="L1751" s="30"/>
    </row>
    <row r="1752" spans="7:12" x14ac:dyDescent="0.25">
      <c r="G1752" s="30"/>
      <c r="H1752" s="30"/>
      <c r="I1752" s="30"/>
      <c r="J1752" s="30"/>
      <c r="K1752" s="30"/>
      <c r="L1752" s="30"/>
    </row>
    <row r="1753" spans="7:12" x14ac:dyDescent="0.25">
      <c r="G1753" s="30"/>
      <c r="H1753" s="30"/>
      <c r="I1753" s="30"/>
      <c r="J1753" s="30"/>
      <c r="K1753" s="30"/>
      <c r="L1753" s="30"/>
    </row>
    <row r="1754" spans="7:12" x14ac:dyDescent="0.25">
      <c r="G1754" s="30"/>
      <c r="H1754" s="30"/>
      <c r="I1754" s="30"/>
      <c r="J1754" s="30"/>
      <c r="K1754" s="30"/>
      <c r="L1754" s="30"/>
    </row>
    <row r="1755" spans="7:12" x14ac:dyDescent="0.25">
      <c r="G1755" s="30"/>
      <c r="H1755" s="30"/>
      <c r="I1755" s="30"/>
      <c r="J1755" s="30"/>
      <c r="K1755" s="30"/>
      <c r="L1755" s="30"/>
    </row>
    <row r="1756" spans="7:12" x14ac:dyDescent="0.25">
      <c r="G1756" s="30"/>
      <c r="H1756" s="30"/>
      <c r="I1756" s="30"/>
      <c r="J1756" s="30"/>
      <c r="K1756" s="30"/>
      <c r="L1756" s="30"/>
    </row>
    <row r="1757" spans="7:12" x14ac:dyDescent="0.25">
      <c r="G1757" s="30"/>
      <c r="H1757" s="30"/>
      <c r="I1757" s="30"/>
      <c r="J1757" s="30"/>
      <c r="K1757" s="30"/>
      <c r="L1757" s="30"/>
    </row>
    <row r="1758" spans="7:12" x14ac:dyDescent="0.25">
      <c r="G1758" s="30"/>
      <c r="H1758" s="30"/>
      <c r="I1758" s="30"/>
      <c r="J1758" s="30"/>
      <c r="K1758" s="30"/>
      <c r="L1758" s="30"/>
    </row>
    <row r="1759" spans="7:12" x14ac:dyDescent="0.25">
      <c r="G1759" s="30"/>
      <c r="H1759" s="30"/>
      <c r="I1759" s="30"/>
      <c r="J1759" s="30"/>
      <c r="K1759" s="30"/>
      <c r="L1759" s="30"/>
    </row>
    <row r="1760" spans="7:12" x14ac:dyDescent="0.25">
      <c r="G1760" s="30"/>
      <c r="H1760" s="30"/>
      <c r="I1760" s="30"/>
      <c r="J1760" s="30"/>
      <c r="K1760" s="30"/>
      <c r="L1760" s="30"/>
    </row>
    <row r="1761" spans="7:12" x14ac:dyDescent="0.25">
      <c r="G1761" s="30"/>
      <c r="H1761" s="30"/>
      <c r="I1761" s="30"/>
      <c r="J1761" s="30"/>
      <c r="K1761" s="30"/>
      <c r="L1761" s="30"/>
    </row>
    <row r="1762" spans="7:12" x14ac:dyDescent="0.25">
      <c r="G1762" s="30"/>
      <c r="H1762" s="30"/>
      <c r="I1762" s="30"/>
      <c r="J1762" s="30"/>
      <c r="K1762" s="30"/>
      <c r="L1762" s="30"/>
    </row>
    <row r="1763" spans="7:12" x14ac:dyDescent="0.25">
      <c r="G1763" s="30"/>
      <c r="H1763" s="30"/>
      <c r="I1763" s="30"/>
      <c r="J1763" s="30"/>
      <c r="K1763" s="30"/>
      <c r="L1763" s="30"/>
    </row>
    <row r="1764" spans="7:12" x14ac:dyDescent="0.25">
      <c r="G1764" s="30"/>
      <c r="H1764" s="30"/>
      <c r="I1764" s="30"/>
      <c r="J1764" s="30"/>
      <c r="K1764" s="30"/>
      <c r="L1764" s="30"/>
    </row>
    <row r="1765" spans="7:12" x14ac:dyDescent="0.25">
      <c r="G1765" s="30"/>
      <c r="H1765" s="30"/>
      <c r="I1765" s="30"/>
      <c r="J1765" s="30"/>
      <c r="K1765" s="30"/>
      <c r="L1765" s="30"/>
    </row>
    <row r="1766" spans="7:12" x14ac:dyDescent="0.25">
      <c r="G1766" s="30"/>
      <c r="H1766" s="30"/>
      <c r="I1766" s="30"/>
      <c r="J1766" s="30"/>
      <c r="K1766" s="30"/>
      <c r="L1766" s="30"/>
    </row>
    <row r="1767" spans="7:12" x14ac:dyDescent="0.25">
      <c r="G1767" s="30"/>
      <c r="H1767" s="30"/>
      <c r="I1767" s="30"/>
      <c r="J1767" s="30"/>
      <c r="K1767" s="30"/>
      <c r="L1767" s="30"/>
    </row>
    <row r="1768" spans="7:12" x14ac:dyDescent="0.25">
      <c r="G1768" s="30"/>
      <c r="H1768" s="30"/>
      <c r="I1768" s="30"/>
      <c r="J1768" s="30"/>
      <c r="K1768" s="30"/>
      <c r="L1768" s="30"/>
    </row>
    <row r="1769" spans="7:12" x14ac:dyDescent="0.25">
      <c r="G1769" s="30"/>
      <c r="H1769" s="30"/>
      <c r="I1769" s="30"/>
      <c r="J1769" s="30"/>
      <c r="K1769" s="30"/>
      <c r="L1769" s="30"/>
    </row>
    <row r="1770" spans="7:12" x14ac:dyDescent="0.25">
      <c r="G1770" s="30"/>
      <c r="H1770" s="30"/>
      <c r="I1770" s="30"/>
      <c r="J1770" s="30"/>
      <c r="K1770" s="30"/>
      <c r="L1770" s="30"/>
    </row>
    <row r="1771" spans="7:12" x14ac:dyDescent="0.25">
      <c r="G1771" s="30"/>
      <c r="H1771" s="30"/>
      <c r="I1771" s="30"/>
      <c r="J1771" s="30"/>
      <c r="K1771" s="30"/>
      <c r="L1771" s="30"/>
    </row>
    <row r="1772" spans="7:12" x14ac:dyDescent="0.25">
      <c r="G1772" s="30"/>
      <c r="H1772" s="30"/>
      <c r="I1772" s="30"/>
      <c r="J1772" s="30"/>
      <c r="K1772" s="30"/>
      <c r="L1772" s="30"/>
    </row>
    <row r="1773" spans="7:12" x14ac:dyDescent="0.25">
      <c r="G1773" s="30"/>
      <c r="H1773" s="30"/>
      <c r="I1773" s="30"/>
      <c r="J1773" s="30"/>
      <c r="K1773" s="30"/>
      <c r="L1773" s="30"/>
    </row>
    <row r="1774" spans="7:12" x14ac:dyDescent="0.25">
      <c r="G1774" s="30"/>
      <c r="H1774" s="30"/>
      <c r="I1774" s="30"/>
      <c r="J1774" s="30"/>
      <c r="K1774" s="30"/>
      <c r="L1774" s="30"/>
    </row>
    <row r="1775" spans="7:12" x14ac:dyDescent="0.25">
      <c r="G1775" s="30"/>
      <c r="H1775" s="30"/>
      <c r="I1775" s="30"/>
      <c r="J1775" s="30"/>
      <c r="K1775" s="30"/>
      <c r="L1775" s="30"/>
    </row>
    <row r="1776" spans="7:12" x14ac:dyDescent="0.25">
      <c r="G1776" s="30"/>
      <c r="H1776" s="30"/>
      <c r="I1776" s="30"/>
      <c r="J1776" s="30"/>
      <c r="K1776" s="30"/>
      <c r="L1776" s="30"/>
    </row>
    <row r="1777" spans="7:12" x14ac:dyDescent="0.25">
      <c r="G1777" s="30"/>
      <c r="H1777" s="30"/>
      <c r="I1777" s="30"/>
      <c r="J1777" s="30"/>
      <c r="K1777" s="30"/>
      <c r="L1777" s="30"/>
    </row>
    <row r="1778" spans="7:12" x14ac:dyDescent="0.25">
      <c r="G1778" s="30"/>
      <c r="H1778" s="30"/>
      <c r="I1778" s="30"/>
      <c r="J1778" s="30"/>
      <c r="K1778" s="30"/>
      <c r="L1778" s="30"/>
    </row>
    <row r="1779" spans="7:12" x14ac:dyDescent="0.25">
      <c r="G1779" s="30"/>
      <c r="H1779" s="30"/>
      <c r="I1779" s="30"/>
      <c r="J1779" s="30"/>
      <c r="K1779" s="30"/>
      <c r="L1779" s="30"/>
    </row>
    <row r="1780" spans="7:12" x14ac:dyDescent="0.25">
      <c r="G1780" s="30"/>
      <c r="H1780" s="30"/>
      <c r="I1780" s="30"/>
      <c r="J1780" s="30"/>
      <c r="K1780" s="30"/>
      <c r="L1780" s="30"/>
    </row>
    <row r="1781" spans="7:12" x14ac:dyDescent="0.25">
      <c r="G1781" s="30"/>
      <c r="H1781" s="30"/>
      <c r="I1781" s="30"/>
      <c r="J1781" s="30"/>
      <c r="K1781" s="30"/>
      <c r="L1781" s="30"/>
    </row>
    <row r="1782" spans="7:12" x14ac:dyDescent="0.25">
      <c r="G1782" s="30"/>
      <c r="H1782" s="30"/>
      <c r="I1782" s="30"/>
      <c r="J1782" s="30"/>
      <c r="K1782" s="30"/>
      <c r="L1782" s="30"/>
    </row>
    <row r="1783" spans="7:12" x14ac:dyDescent="0.25">
      <c r="G1783" s="30"/>
      <c r="H1783" s="30"/>
      <c r="I1783" s="30"/>
      <c r="J1783" s="30"/>
      <c r="K1783" s="30"/>
      <c r="L1783" s="30"/>
    </row>
    <row r="1784" spans="7:12" x14ac:dyDescent="0.25">
      <c r="G1784" s="30"/>
      <c r="H1784" s="30"/>
      <c r="I1784" s="30"/>
      <c r="J1784" s="30"/>
      <c r="K1784" s="30"/>
      <c r="L1784" s="30"/>
    </row>
    <row r="1785" spans="7:12" x14ac:dyDescent="0.25">
      <c r="G1785" s="30"/>
      <c r="H1785" s="30"/>
      <c r="I1785" s="30"/>
      <c r="J1785" s="30"/>
      <c r="K1785" s="30"/>
      <c r="L1785" s="30"/>
    </row>
    <row r="1786" spans="7:12" x14ac:dyDescent="0.25">
      <c r="G1786" s="30"/>
      <c r="H1786" s="30"/>
      <c r="I1786" s="30"/>
      <c r="J1786" s="30"/>
      <c r="K1786" s="30"/>
      <c r="L1786" s="30"/>
    </row>
    <row r="1787" spans="7:12" x14ac:dyDescent="0.25">
      <c r="G1787" s="30"/>
      <c r="H1787" s="30"/>
      <c r="I1787" s="30"/>
      <c r="J1787" s="30"/>
      <c r="K1787" s="30"/>
      <c r="L1787" s="30"/>
    </row>
    <row r="1788" spans="7:12" x14ac:dyDescent="0.25">
      <c r="G1788" s="30"/>
      <c r="H1788" s="30"/>
      <c r="I1788" s="30"/>
      <c r="J1788" s="30"/>
      <c r="K1788" s="30"/>
      <c r="L1788" s="30"/>
    </row>
    <row r="1789" spans="7:12" x14ac:dyDescent="0.25">
      <c r="G1789" s="30"/>
      <c r="H1789" s="30"/>
      <c r="I1789" s="30"/>
      <c r="J1789" s="30"/>
      <c r="K1789" s="30"/>
      <c r="L1789" s="30"/>
    </row>
    <row r="1790" spans="7:12" x14ac:dyDescent="0.25">
      <c r="G1790" s="30"/>
      <c r="H1790" s="30"/>
      <c r="I1790" s="30"/>
      <c r="J1790" s="30"/>
      <c r="K1790" s="30"/>
      <c r="L1790" s="30"/>
    </row>
    <row r="1791" spans="7:12" x14ac:dyDescent="0.25">
      <c r="G1791" s="30"/>
      <c r="H1791" s="30"/>
      <c r="I1791" s="30"/>
      <c r="J1791" s="30"/>
      <c r="K1791" s="30"/>
      <c r="L1791" s="30"/>
    </row>
    <row r="1792" spans="7:12" x14ac:dyDescent="0.25">
      <c r="G1792" s="30"/>
      <c r="H1792" s="30"/>
      <c r="I1792" s="30"/>
      <c r="J1792" s="30"/>
      <c r="K1792" s="30"/>
      <c r="L1792" s="30"/>
    </row>
    <row r="1793" spans="7:12" x14ac:dyDescent="0.25">
      <c r="G1793" s="30"/>
      <c r="H1793" s="30"/>
      <c r="I1793" s="30"/>
      <c r="J1793" s="30"/>
      <c r="K1793" s="30"/>
      <c r="L1793" s="30"/>
    </row>
    <row r="1794" spans="7:12" x14ac:dyDescent="0.25">
      <c r="G1794" s="30"/>
      <c r="H1794" s="30"/>
      <c r="I1794" s="30"/>
      <c r="J1794" s="30"/>
      <c r="K1794" s="30"/>
      <c r="L1794" s="30"/>
    </row>
    <row r="1795" spans="7:12" x14ac:dyDescent="0.25">
      <c r="G1795" s="30"/>
      <c r="H1795" s="30"/>
      <c r="I1795" s="30"/>
      <c r="J1795" s="30"/>
      <c r="K1795" s="30"/>
      <c r="L1795" s="30"/>
    </row>
    <row r="1796" spans="7:12" x14ac:dyDescent="0.25">
      <c r="G1796" s="30"/>
      <c r="H1796" s="30"/>
      <c r="I1796" s="30"/>
      <c r="J1796" s="30"/>
      <c r="K1796" s="30"/>
      <c r="L1796" s="30"/>
    </row>
    <row r="1797" spans="7:12" x14ac:dyDescent="0.25">
      <c r="G1797" s="30"/>
      <c r="H1797" s="30"/>
      <c r="I1797" s="30"/>
      <c r="J1797" s="30"/>
      <c r="K1797" s="30"/>
      <c r="L1797" s="30"/>
    </row>
    <row r="1798" spans="7:12" x14ac:dyDescent="0.25">
      <c r="G1798" s="30"/>
      <c r="H1798" s="30"/>
      <c r="I1798" s="30"/>
      <c r="J1798" s="30"/>
      <c r="K1798" s="30"/>
      <c r="L1798" s="30"/>
    </row>
    <row r="1799" spans="7:12" x14ac:dyDescent="0.25">
      <c r="G1799" s="30"/>
      <c r="H1799" s="30"/>
      <c r="I1799" s="30"/>
      <c r="J1799" s="30"/>
      <c r="K1799" s="30"/>
      <c r="L1799" s="30"/>
    </row>
    <row r="1800" spans="7:12" x14ac:dyDescent="0.25">
      <c r="G1800" s="30"/>
      <c r="H1800" s="30"/>
      <c r="I1800" s="30"/>
      <c r="J1800" s="30"/>
      <c r="K1800" s="30"/>
      <c r="L1800" s="30"/>
    </row>
    <row r="1801" spans="7:12" x14ac:dyDescent="0.25">
      <c r="G1801" s="30"/>
      <c r="H1801" s="30"/>
      <c r="I1801" s="30"/>
      <c r="J1801" s="30"/>
      <c r="K1801" s="30"/>
      <c r="L1801" s="30"/>
    </row>
    <row r="1802" spans="7:12" x14ac:dyDescent="0.25">
      <c r="G1802" s="30"/>
      <c r="H1802" s="30"/>
      <c r="I1802" s="30"/>
      <c r="J1802" s="30"/>
      <c r="K1802" s="30"/>
      <c r="L1802" s="30"/>
    </row>
    <row r="1803" spans="7:12" x14ac:dyDescent="0.25">
      <c r="G1803" s="30"/>
      <c r="H1803" s="30"/>
      <c r="I1803" s="30"/>
      <c r="J1803" s="30"/>
      <c r="K1803" s="30"/>
      <c r="L1803" s="30"/>
    </row>
    <row r="1804" spans="7:12" x14ac:dyDescent="0.25">
      <c r="G1804" s="30"/>
      <c r="H1804" s="30"/>
      <c r="I1804" s="30"/>
      <c r="J1804" s="30"/>
      <c r="K1804" s="30"/>
      <c r="L1804" s="30"/>
    </row>
    <row r="1805" spans="7:12" x14ac:dyDescent="0.25">
      <c r="G1805" s="30"/>
      <c r="H1805" s="30"/>
      <c r="I1805" s="30"/>
      <c r="J1805" s="30"/>
      <c r="K1805" s="30"/>
      <c r="L1805" s="30"/>
    </row>
    <row r="1806" spans="7:12" x14ac:dyDescent="0.25">
      <c r="G1806" s="30"/>
      <c r="H1806" s="30"/>
      <c r="I1806" s="30"/>
      <c r="J1806" s="30"/>
      <c r="K1806" s="30"/>
      <c r="L1806" s="30"/>
    </row>
    <row r="1807" spans="7:12" x14ac:dyDescent="0.25">
      <c r="G1807" s="30"/>
      <c r="H1807" s="30"/>
      <c r="I1807" s="30"/>
      <c r="J1807" s="30"/>
      <c r="K1807" s="30"/>
      <c r="L1807" s="30"/>
    </row>
    <row r="1808" spans="7:12" x14ac:dyDescent="0.25">
      <c r="G1808" s="30"/>
      <c r="H1808" s="30"/>
      <c r="I1808" s="30"/>
      <c r="J1808" s="30"/>
      <c r="K1808" s="30"/>
      <c r="L1808" s="30"/>
    </row>
    <row r="1809" spans="7:12" x14ac:dyDescent="0.25">
      <c r="G1809" s="30"/>
      <c r="H1809" s="30"/>
      <c r="I1809" s="30"/>
      <c r="J1809" s="30"/>
      <c r="K1809" s="30"/>
      <c r="L1809" s="30"/>
    </row>
    <row r="1810" spans="7:12" x14ac:dyDescent="0.25">
      <c r="G1810" s="30"/>
      <c r="H1810" s="30"/>
      <c r="I1810" s="30"/>
      <c r="J1810" s="30"/>
      <c r="K1810" s="30"/>
      <c r="L1810" s="30"/>
    </row>
    <row r="1811" spans="7:12" x14ac:dyDescent="0.25">
      <c r="G1811" s="30"/>
      <c r="H1811" s="30"/>
      <c r="I1811" s="30"/>
      <c r="J1811" s="30"/>
      <c r="K1811" s="30"/>
      <c r="L1811" s="30"/>
    </row>
    <row r="1812" spans="7:12" x14ac:dyDescent="0.25">
      <c r="G1812" s="30"/>
      <c r="H1812" s="30"/>
      <c r="I1812" s="30"/>
      <c r="J1812" s="30"/>
      <c r="K1812" s="30"/>
      <c r="L1812" s="30"/>
    </row>
    <row r="1813" spans="7:12" x14ac:dyDescent="0.25">
      <c r="G1813" s="30"/>
      <c r="H1813" s="30"/>
      <c r="I1813" s="30"/>
      <c r="J1813" s="30"/>
      <c r="K1813" s="30"/>
      <c r="L1813" s="30"/>
    </row>
    <row r="1814" spans="7:12" x14ac:dyDescent="0.25">
      <c r="G1814" s="30"/>
      <c r="H1814" s="30"/>
      <c r="I1814" s="30"/>
      <c r="J1814" s="30"/>
      <c r="K1814" s="30"/>
      <c r="L1814" s="30"/>
    </row>
    <row r="1815" spans="7:12" x14ac:dyDescent="0.25">
      <c r="G1815" s="30"/>
      <c r="H1815" s="30"/>
      <c r="I1815" s="30"/>
      <c r="J1815" s="30"/>
      <c r="K1815" s="30"/>
      <c r="L1815" s="30"/>
    </row>
    <row r="1816" spans="7:12" x14ac:dyDescent="0.25">
      <c r="G1816" s="30"/>
      <c r="H1816" s="30"/>
      <c r="I1816" s="30"/>
      <c r="J1816" s="30"/>
      <c r="K1816" s="30"/>
      <c r="L1816" s="30"/>
    </row>
    <row r="1817" spans="7:12" x14ac:dyDescent="0.25">
      <c r="G1817" s="30"/>
      <c r="H1817" s="30"/>
      <c r="I1817" s="30"/>
      <c r="J1817" s="30"/>
      <c r="K1817" s="30"/>
      <c r="L1817" s="30"/>
    </row>
    <row r="1818" spans="7:12" x14ac:dyDescent="0.25">
      <c r="G1818" s="30"/>
      <c r="H1818" s="30"/>
      <c r="I1818" s="30"/>
      <c r="J1818" s="30"/>
      <c r="K1818" s="30"/>
      <c r="L1818" s="30"/>
    </row>
    <row r="1819" spans="7:12" x14ac:dyDescent="0.25">
      <c r="G1819" s="30"/>
      <c r="H1819" s="30"/>
      <c r="I1819" s="30"/>
      <c r="J1819" s="30"/>
      <c r="K1819" s="30"/>
      <c r="L1819" s="30"/>
    </row>
    <row r="1820" spans="7:12" x14ac:dyDescent="0.25">
      <c r="G1820" s="30"/>
      <c r="H1820" s="30"/>
      <c r="I1820" s="30"/>
      <c r="J1820" s="30"/>
      <c r="K1820" s="30"/>
      <c r="L1820" s="30"/>
    </row>
    <row r="1821" spans="7:12" x14ac:dyDescent="0.25">
      <c r="G1821" s="30"/>
      <c r="H1821" s="30"/>
      <c r="I1821" s="30"/>
      <c r="J1821" s="30"/>
      <c r="K1821" s="30"/>
      <c r="L1821" s="30"/>
    </row>
    <row r="1822" spans="7:12" x14ac:dyDescent="0.25">
      <c r="G1822" s="30"/>
      <c r="H1822" s="30"/>
      <c r="I1822" s="30"/>
      <c r="J1822" s="30"/>
      <c r="K1822" s="30"/>
      <c r="L1822" s="30"/>
    </row>
    <row r="1823" spans="7:12" x14ac:dyDescent="0.25">
      <c r="G1823" s="30"/>
      <c r="H1823" s="30"/>
      <c r="I1823" s="30"/>
      <c r="J1823" s="30"/>
      <c r="K1823" s="30"/>
      <c r="L1823" s="30"/>
    </row>
    <row r="1824" spans="7:12" x14ac:dyDescent="0.25">
      <c r="G1824" s="30"/>
      <c r="H1824" s="30"/>
      <c r="I1824" s="30"/>
      <c r="J1824" s="30"/>
      <c r="K1824" s="30"/>
      <c r="L1824" s="30"/>
    </row>
    <row r="1825" spans="7:12" x14ac:dyDescent="0.25">
      <c r="G1825" s="30"/>
      <c r="H1825" s="30"/>
      <c r="I1825" s="30"/>
      <c r="J1825" s="30"/>
      <c r="K1825" s="30"/>
      <c r="L1825" s="30"/>
    </row>
    <row r="1826" spans="7:12" x14ac:dyDescent="0.25">
      <c r="G1826" s="30"/>
      <c r="H1826" s="30"/>
      <c r="I1826" s="30"/>
      <c r="J1826" s="30"/>
      <c r="K1826" s="30"/>
      <c r="L1826" s="30"/>
    </row>
    <row r="1827" spans="7:12" x14ac:dyDescent="0.25">
      <c r="G1827" s="30"/>
      <c r="H1827" s="30"/>
      <c r="I1827" s="30"/>
      <c r="J1827" s="30"/>
      <c r="K1827" s="30"/>
      <c r="L1827" s="30"/>
    </row>
    <row r="1828" spans="7:12" x14ac:dyDescent="0.25">
      <c r="G1828" s="30"/>
      <c r="H1828" s="30"/>
      <c r="I1828" s="30"/>
      <c r="J1828" s="30"/>
      <c r="K1828" s="30"/>
      <c r="L1828" s="30"/>
    </row>
    <row r="1829" spans="7:12" x14ac:dyDescent="0.25">
      <c r="G1829" s="30"/>
      <c r="H1829" s="30"/>
      <c r="I1829" s="30"/>
      <c r="J1829" s="30"/>
      <c r="K1829" s="30"/>
      <c r="L1829" s="30"/>
    </row>
    <row r="1830" spans="7:12" x14ac:dyDescent="0.25">
      <c r="G1830" s="30"/>
      <c r="H1830" s="30"/>
      <c r="I1830" s="30"/>
      <c r="J1830" s="30"/>
      <c r="K1830" s="30"/>
      <c r="L1830" s="30"/>
    </row>
    <row r="1831" spans="7:12" x14ac:dyDescent="0.25">
      <c r="G1831" s="30"/>
      <c r="H1831" s="30"/>
      <c r="I1831" s="30"/>
      <c r="J1831" s="30"/>
      <c r="K1831" s="30"/>
      <c r="L1831" s="30"/>
    </row>
    <row r="1832" spans="7:12" x14ac:dyDescent="0.25">
      <c r="G1832" s="30"/>
      <c r="H1832" s="30"/>
      <c r="I1832" s="30"/>
      <c r="J1832" s="30"/>
      <c r="K1832" s="30"/>
      <c r="L1832" s="30"/>
    </row>
    <row r="1833" spans="7:12" x14ac:dyDescent="0.25">
      <c r="G1833" s="30"/>
      <c r="H1833" s="30"/>
      <c r="I1833" s="30"/>
      <c r="J1833" s="30"/>
      <c r="K1833" s="30"/>
      <c r="L1833" s="30"/>
    </row>
    <row r="1834" spans="7:12" x14ac:dyDescent="0.25">
      <c r="G1834" s="30"/>
      <c r="H1834" s="30"/>
      <c r="I1834" s="30"/>
      <c r="J1834" s="30"/>
      <c r="K1834" s="30"/>
      <c r="L1834" s="30"/>
    </row>
    <row r="1835" spans="7:12" x14ac:dyDescent="0.25">
      <c r="G1835" s="30"/>
      <c r="H1835" s="30"/>
      <c r="I1835" s="30"/>
      <c r="J1835" s="30"/>
      <c r="K1835" s="30"/>
      <c r="L1835" s="30"/>
    </row>
    <row r="1836" spans="7:12" x14ac:dyDescent="0.25">
      <c r="G1836" s="30"/>
      <c r="H1836" s="30"/>
      <c r="I1836" s="30"/>
      <c r="J1836" s="30"/>
      <c r="K1836" s="30"/>
      <c r="L1836" s="30"/>
    </row>
    <row r="1837" spans="7:12" x14ac:dyDescent="0.25">
      <c r="G1837" s="30"/>
      <c r="H1837" s="30"/>
      <c r="I1837" s="30"/>
      <c r="J1837" s="30"/>
      <c r="K1837" s="30"/>
      <c r="L1837" s="30"/>
    </row>
    <row r="1838" spans="7:12" x14ac:dyDescent="0.25">
      <c r="G1838" s="30"/>
      <c r="H1838" s="30"/>
      <c r="I1838" s="30"/>
      <c r="J1838" s="30"/>
      <c r="K1838" s="30"/>
      <c r="L1838" s="30"/>
    </row>
    <row r="1839" spans="7:12" x14ac:dyDescent="0.25">
      <c r="G1839" s="30"/>
      <c r="H1839" s="30"/>
      <c r="I1839" s="30"/>
      <c r="J1839" s="30"/>
      <c r="K1839" s="30"/>
      <c r="L1839" s="30"/>
    </row>
    <row r="1840" spans="7:12" x14ac:dyDescent="0.25">
      <c r="G1840" s="30"/>
      <c r="H1840" s="30"/>
      <c r="I1840" s="30"/>
      <c r="J1840" s="30"/>
      <c r="K1840" s="30"/>
      <c r="L1840" s="30"/>
    </row>
    <row r="1841" spans="7:12" x14ac:dyDescent="0.25">
      <c r="G1841" s="30"/>
      <c r="H1841" s="30"/>
      <c r="I1841" s="30"/>
      <c r="J1841" s="30"/>
      <c r="K1841" s="30"/>
      <c r="L1841" s="30"/>
    </row>
    <row r="1842" spans="7:12" x14ac:dyDescent="0.25">
      <c r="G1842" s="30"/>
      <c r="H1842" s="30"/>
      <c r="I1842" s="30"/>
      <c r="J1842" s="30"/>
      <c r="K1842" s="30"/>
      <c r="L1842" s="30"/>
    </row>
    <row r="1843" spans="7:12" x14ac:dyDescent="0.25">
      <c r="G1843" s="30"/>
      <c r="H1843" s="30"/>
      <c r="I1843" s="30"/>
      <c r="J1843" s="30"/>
      <c r="K1843" s="30"/>
      <c r="L1843" s="30"/>
    </row>
    <row r="1844" spans="7:12" x14ac:dyDescent="0.25">
      <c r="G1844" s="30"/>
      <c r="H1844" s="30"/>
      <c r="I1844" s="30"/>
      <c r="J1844" s="30"/>
      <c r="K1844" s="30"/>
      <c r="L1844" s="30"/>
    </row>
    <row r="1845" spans="7:12" x14ac:dyDescent="0.25">
      <c r="G1845" s="30"/>
      <c r="H1845" s="30"/>
      <c r="I1845" s="30"/>
      <c r="J1845" s="30"/>
      <c r="K1845" s="30"/>
      <c r="L1845" s="30"/>
    </row>
    <row r="1846" spans="7:12" x14ac:dyDescent="0.25">
      <c r="G1846" s="30"/>
      <c r="H1846" s="30"/>
      <c r="I1846" s="30"/>
      <c r="J1846" s="30"/>
      <c r="K1846" s="30"/>
      <c r="L1846" s="30"/>
    </row>
    <row r="1847" spans="7:12" x14ac:dyDescent="0.25">
      <c r="G1847" s="30"/>
      <c r="H1847" s="30"/>
      <c r="I1847" s="30"/>
      <c r="J1847" s="30"/>
      <c r="K1847" s="30"/>
      <c r="L1847" s="30"/>
    </row>
    <row r="1848" spans="7:12" x14ac:dyDescent="0.25">
      <c r="G1848" s="30"/>
      <c r="H1848" s="30"/>
      <c r="I1848" s="30"/>
      <c r="J1848" s="30"/>
      <c r="K1848" s="30"/>
      <c r="L1848" s="30"/>
    </row>
    <row r="1849" spans="7:12" x14ac:dyDescent="0.25">
      <c r="G1849" s="30"/>
      <c r="H1849" s="30"/>
      <c r="I1849" s="30"/>
      <c r="J1849" s="30"/>
      <c r="K1849" s="30"/>
      <c r="L1849" s="30"/>
    </row>
    <row r="1850" spans="7:12" x14ac:dyDescent="0.25">
      <c r="G1850" s="30"/>
      <c r="H1850" s="30"/>
      <c r="I1850" s="30"/>
      <c r="J1850" s="30"/>
      <c r="K1850" s="30"/>
      <c r="L1850" s="30"/>
    </row>
    <row r="1851" spans="7:12" x14ac:dyDescent="0.25">
      <c r="G1851" s="30"/>
      <c r="H1851" s="30"/>
      <c r="I1851" s="30"/>
      <c r="J1851" s="30"/>
      <c r="K1851" s="30"/>
      <c r="L1851" s="30"/>
    </row>
    <row r="1852" spans="7:12" x14ac:dyDescent="0.25">
      <c r="G1852" s="30"/>
      <c r="H1852" s="30"/>
      <c r="I1852" s="30"/>
      <c r="J1852" s="30"/>
      <c r="K1852" s="30"/>
      <c r="L1852" s="30"/>
    </row>
    <row r="1853" spans="7:12" x14ac:dyDescent="0.25">
      <c r="G1853" s="30"/>
      <c r="H1853" s="30"/>
      <c r="I1853" s="30"/>
      <c r="J1853" s="30"/>
      <c r="K1853" s="30"/>
      <c r="L1853" s="30"/>
    </row>
    <row r="1854" spans="7:12" x14ac:dyDescent="0.25">
      <c r="G1854" s="30"/>
      <c r="H1854" s="30"/>
      <c r="I1854" s="30"/>
      <c r="J1854" s="30"/>
      <c r="K1854" s="30"/>
      <c r="L1854" s="30"/>
    </row>
    <row r="1855" spans="7:12" x14ac:dyDescent="0.25">
      <c r="G1855" s="30"/>
      <c r="H1855" s="30"/>
      <c r="I1855" s="30"/>
      <c r="J1855" s="30"/>
      <c r="K1855" s="30"/>
      <c r="L1855" s="30"/>
    </row>
    <row r="1856" spans="7:12" x14ac:dyDescent="0.25">
      <c r="G1856" s="30"/>
      <c r="H1856" s="30"/>
      <c r="I1856" s="30"/>
      <c r="J1856" s="30"/>
      <c r="K1856" s="30"/>
      <c r="L1856" s="30"/>
    </row>
    <row r="1857" spans="7:12" x14ac:dyDescent="0.25">
      <c r="G1857" s="30"/>
      <c r="H1857" s="30"/>
      <c r="I1857" s="30"/>
      <c r="J1857" s="30"/>
      <c r="K1857" s="30"/>
      <c r="L1857" s="30"/>
    </row>
    <row r="1858" spans="7:12" x14ac:dyDescent="0.25">
      <c r="G1858" s="30"/>
      <c r="H1858" s="30"/>
      <c r="I1858" s="30"/>
      <c r="J1858" s="30"/>
      <c r="K1858" s="30"/>
      <c r="L1858" s="30"/>
    </row>
    <row r="1859" spans="7:12" x14ac:dyDescent="0.25">
      <c r="G1859" s="30"/>
      <c r="H1859" s="30"/>
      <c r="I1859" s="30"/>
      <c r="J1859" s="30"/>
      <c r="K1859" s="30"/>
      <c r="L1859" s="30"/>
    </row>
    <row r="1860" spans="7:12" x14ac:dyDescent="0.25">
      <c r="G1860" s="30"/>
      <c r="H1860" s="30"/>
      <c r="I1860" s="30"/>
      <c r="J1860" s="30"/>
      <c r="K1860" s="30"/>
      <c r="L1860" s="30"/>
    </row>
    <row r="1861" spans="7:12" x14ac:dyDescent="0.25">
      <c r="G1861" s="30"/>
      <c r="H1861" s="30"/>
      <c r="I1861" s="30"/>
      <c r="J1861" s="30"/>
      <c r="K1861" s="30"/>
      <c r="L1861" s="30"/>
    </row>
    <row r="1862" spans="7:12" x14ac:dyDescent="0.25">
      <c r="G1862" s="30"/>
      <c r="H1862" s="30"/>
      <c r="I1862" s="30"/>
      <c r="J1862" s="30"/>
      <c r="K1862" s="30"/>
      <c r="L1862" s="30"/>
    </row>
    <row r="1863" spans="7:12" x14ac:dyDescent="0.25">
      <c r="G1863" s="30"/>
      <c r="H1863" s="30"/>
      <c r="I1863" s="30"/>
      <c r="J1863" s="30"/>
      <c r="K1863" s="30"/>
      <c r="L1863" s="30"/>
    </row>
    <row r="1864" spans="7:12" x14ac:dyDescent="0.25">
      <c r="G1864" s="30"/>
      <c r="H1864" s="30"/>
      <c r="I1864" s="30"/>
      <c r="J1864" s="30"/>
      <c r="K1864" s="30"/>
      <c r="L1864" s="30"/>
    </row>
    <row r="1865" spans="7:12" x14ac:dyDescent="0.25">
      <c r="G1865" s="30"/>
      <c r="H1865" s="30"/>
      <c r="I1865" s="30"/>
      <c r="J1865" s="30"/>
      <c r="K1865" s="30"/>
      <c r="L1865" s="30"/>
    </row>
    <row r="1866" spans="7:12" x14ac:dyDescent="0.25">
      <c r="G1866" s="30"/>
      <c r="H1866" s="30"/>
      <c r="I1866" s="30"/>
      <c r="J1866" s="30"/>
      <c r="K1866" s="30"/>
      <c r="L1866" s="30"/>
    </row>
    <row r="1867" spans="7:12" x14ac:dyDescent="0.25">
      <c r="G1867" s="30"/>
      <c r="H1867" s="30"/>
      <c r="I1867" s="30"/>
      <c r="J1867" s="30"/>
      <c r="K1867" s="30"/>
      <c r="L1867" s="30"/>
    </row>
    <row r="1868" spans="7:12" x14ac:dyDescent="0.25">
      <c r="G1868" s="30"/>
      <c r="H1868" s="30"/>
      <c r="I1868" s="30"/>
      <c r="J1868" s="30"/>
      <c r="K1868" s="30"/>
      <c r="L1868" s="30"/>
    </row>
    <row r="1869" spans="7:12" x14ac:dyDescent="0.25">
      <c r="G1869" s="30"/>
      <c r="H1869" s="30"/>
      <c r="I1869" s="30"/>
      <c r="J1869" s="30"/>
      <c r="K1869" s="30"/>
      <c r="L1869" s="30"/>
    </row>
    <row r="1870" spans="7:12" x14ac:dyDescent="0.25">
      <c r="G1870" s="30"/>
      <c r="H1870" s="30"/>
      <c r="I1870" s="30"/>
      <c r="J1870" s="30"/>
      <c r="K1870" s="30"/>
      <c r="L1870" s="30"/>
    </row>
    <row r="1871" spans="7:12" x14ac:dyDescent="0.25">
      <c r="G1871" s="30"/>
      <c r="H1871" s="30"/>
      <c r="I1871" s="30"/>
      <c r="J1871" s="30"/>
      <c r="K1871" s="30"/>
      <c r="L1871" s="30"/>
    </row>
    <row r="1872" spans="7:12" x14ac:dyDescent="0.25">
      <c r="G1872" s="30"/>
      <c r="H1872" s="30"/>
      <c r="I1872" s="30"/>
      <c r="J1872" s="30"/>
      <c r="K1872" s="30"/>
      <c r="L1872" s="30"/>
    </row>
    <row r="1873" spans="7:12" x14ac:dyDescent="0.25">
      <c r="G1873" s="30"/>
      <c r="H1873" s="30"/>
      <c r="I1873" s="30"/>
      <c r="J1873" s="30"/>
      <c r="K1873" s="30"/>
      <c r="L1873" s="30"/>
    </row>
    <row r="1874" spans="7:12" x14ac:dyDescent="0.25">
      <c r="G1874" s="30"/>
      <c r="H1874" s="30"/>
      <c r="I1874" s="30"/>
      <c r="J1874" s="30"/>
      <c r="K1874" s="30"/>
      <c r="L1874" s="30"/>
    </row>
    <row r="1875" spans="7:12" x14ac:dyDescent="0.25">
      <c r="G1875" s="30"/>
      <c r="H1875" s="30"/>
      <c r="I1875" s="30"/>
      <c r="J1875" s="30"/>
      <c r="K1875" s="30"/>
      <c r="L1875" s="30"/>
    </row>
    <row r="1876" spans="7:12" x14ac:dyDescent="0.25">
      <c r="G1876" s="30"/>
      <c r="H1876" s="30"/>
      <c r="I1876" s="30"/>
      <c r="J1876" s="30"/>
      <c r="K1876" s="30"/>
      <c r="L1876" s="30"/>
    </row>
    <row r="1877" spans="7:12" x14ac:dyDescent="0.25">
      <c r="G1877" s="30"/>
      <c r="H1877" s="30"/>
      <c r="I1877" s="30"/>
      <c r="J1877" s="30"/>
      <c r="K1877" s="30"/>
      <c r="L1877" s="30"/>
    </row>
    <row r="1878" spans="7:12" x14ac:dyDescent="0.25">
      <c r="G1878" s="30"/>
      <c r="H1878" s="30"/>
      <c r="I1878" s="30"/>
      <c r="J1878" s="30"/>
      <c r="K1878" s="30"/>
      <c r="L1878" s="30"/>
    </row>
    <row r="1879" spans="7:12" x14ac:dyDescent="0.25">
      <c r="G1879" s="30"/>
      <c r="H1879" s="30"/>
      <c r="I1879" s="30"/>
      <c r="J1879" s="30"/>
      <c r="K1879" s="30"/>
      <c r="L1879" s="30"/>
    </row>
    <row r="1880" spans="7:12" x14ac:dyDescent="0.25">
      <c r="G1880" s="30"/>
      <c r="H1880" s="30"/>
      <c r="I1880" s="30"/>
      <c r="J1880" s="30"/>
      <c r="K1880" s="30"/>
      <c r="L1880" s="30"/>
    </row>
    <row r="1881" spans="7:12" x14ac:dyDescent="0.25">
      <c r="G1881" s="30"/>
      <c r="H1881" s="30"/>
      <c r="I1881" s="30"/>
      <c r="J1881" s="30"/>
      <c r="K1881" s="30"/>
      <c r="L1881" s="30"/>
    </row>
    <row r="1882" spans="7:12" x14ac:dyDescent="0.25">
      <c r="G1882" s="30"/>
      <c r="H1882" s="30"/>
      <c r="I1882" s="30"/>
      <c r="J1882" s="30"/>
      <c r="K1882" s="30"/>
      <c r="L1882" s="30"/>
    </row>
    <row r="1883" spans="7:12" x14ac:dyDescent="0.25">
      <c r="G1883" s="30"/>
      <c r="H1883" s="30"/>
      <c r="I1883" s="30"/>
      <c r="J1883" s="30"/>
      <c r="K1883" s="30"/>
      <c r="L1883" s="30"/>
    </row>
    <row r="1884" spans="7:12" x14ac:dyDescent="0.25">
      <c r="G1884" s="30"/>
      <c r="H1884" s="30"/>
      <c r="I1884" s="30"/>
      <c r="J1884" s="30"/>
      <c r="K1884" s="30"/>
      <c r="L1884" s="30"/>
    </row>
    <row r="1885" spans="7:12" x14ac:dyDescent="0.25">
      <c r="G1885" s="30"/>
      <c r="H1885" s="30"/>
      <c r="I1885" s="30"/>
      <c r="J1885" s="30"/>
      <c r="K1885" s="30"/>
      <c r="L1885" s="30"/>
    </row>
    <row r="1886" spans="7:12" x14ac:dyDescent="0.25">
      <c r="G1886" s="30"/>
      <c r="H1886" s="30"/>
      <c r="I1886" s="30"/>
      <c r="J1886" s="30"/>
      <c r="K1886" s="30"/>
      <c r="L1886" s="30"/>
    </row>
    <row r="1887" spans="7:12" x14ac:dyDescent="0.25">
      <c r="G1887" s="30"/>
      <c r="H1887" s="30"/>
      <c r="I1887" s="30"/>
      <c r="J1887" s="30"/>
      <c r="K1887" s="30"/>
      <c r="L1887" s="30"/>
    </row>
    <row r="1888" spans="7:12" x14ac:dyDescent="0.25">
      <c r="G1888" s="30"/>
      <c r="H1888" s="30"/>
      <c r="I1888" s="30"/>
      <c r="J1888" s="30"/>
      <c r="K1888" s="30"/>
      <c r="L1888" s="30"/>
    </row>
    <row r="1889" spans="7:12" x14ac:dyDescent="0.25">
      <c r="G1889" s="30"/>
      <c r="H1889" s="30"/>
      <c r="I1889" s="30"/>
      <c r="J1889" s="30"/>
      <c r="K1889" s="30"/>
      <c r="L1889" s="30"/>
    </row>
    <row r="1890" spans="7:12" x14ac:dyDescent="0.25">
      <c r="G1890" s="30"/>
      <c r="H1890" s="30"/>
      <c r="I1890" s="30"/>
      <c r="J1890" s="30"/>
      <c r="K1890" s="30"/>
      <c r="L1890" s="30"/>
    </row>
    <row r="1891" spans="7:12" x14ac:dyDescent="0.25">
      <c r="G1891" s="30"/>
      <c r="H1891" s="30"/>
      <c r="I1891" s="30"/>
      <c r="J1891" s="30"/>
      <c r="K1891" s="30"/>
      <c r="L1891" s="30"/>
    </row>
    <row r="1892" spans="7:12" x14ac:dyDescent="0.25">
      <c r="G1892" s="30"/>
      <c r="H1892" s="30"/>
      <c r="I1892" s="30"/>
      <c r="J1892" s="30"/>
      <c r="K1892" s="30"/>
      <c r="L1892" s="30"/>
    </row>
    <row r="1893" spans="7:12" x14ac:dyDescent="0.25">
      <c r="G1893" s="30"/>
      <c r="H1893" s="30"/>
      <c r="I1893" s="30"/>
      <c r="J1893" s="30"/>
      <c r="K1893" s="30"/>
      <c r="L1893" s="30"/>
    </row>
    <row r="1894" spans="7:12" x14ac:dyDescent="0.25">
      <c r="G1894" s="30"/>
      <c r="H1894" s="30"/>
      <c r="I1894" s="30"/>
      <c r="J1894" s="30"/>
      <c r="K1894" s="30"/>
      <c r="L1894" s="30"/>
    </row>
    <row r="1895" spans="7:12" x14ac:dyDescent="0.25">
      <c r="G1895" s="30"/>
      <c r="H1895" s="30"/>
      <c r="I1895" s="30"/>
      <c r="J1895" s="30"/>
      <c r="K1895" s="30"/>
      <c r="L1895" s="30"/>
    </row>
    <row r="1896" spans="7:12" x14ac:dyDescent="0.25">
      <c r="G1896" s="30"/>
      <c r="H1896" s="30"/>
      <c r="I1896" s="30"/>
      <c r="J1896" s="30"/>
      <c r="K1896" s="30"/>
      <c r="L1896" s="30"/>
    </row>
    <row r="1897" spans="7:12" x14ac:dyDescent="0.25">
      <c r="G1897" s="30"/>
      <c r="H1897" s="30"/>
      <c r="I1897" s="30"/>
      <c r="J1897" s="30"/>
      <c r="K1897" s="30"/>
      <c r="L1897" s="30"/>
    </row>
    <row r="1898" spans="7:12" x14ac:dyDescent="0.25">
      <c r="G1898" s="30"/>
      <c r="H1898" s="30"/>
      <c r="I1898" s="30"/>
      <c r="J1898" s="30"/>
      <c r="K1898" s="30"/>
      <c r="L1898" s="30"/>
    </row>
    <row r="1899" spans="7:12" x14ac:dyDescent="0.25">
      <c r="G1899" s="30"/>
      <c r="H1899" s="30"/>
      <c r="I1899" s="30"/>
      <c r="J1899" s="30"/>
      <c r="K1899" s="30"/>
      <c r="L1899" s="30"/>
    </row>
    <row r="1900" spans="7:12" x14ac:dyDescent="0.25">
      <c r="G1900" s="30"/>
      <c r="H1900" s="30"/>
      <c r="I1900" s="30"/>
      <c r="J1900" s="30"/>
      <c r="K1900" s="30"/>
      <c r="L1900" s="30"/>
    </row>
    <row r="1901" spans="7:12" x14ac:dyDescent="0.25">
      <c r="G1901" s="30"/>
      <c r="H1901" s="30"/>
      <c r="I1901" s="30"/>
      <c r="J1901" s="30"/>
      <c r="K1901" s="30"/>
      <c r="L1901" s="30"/>
    </row>
    <row r="1902" spans="7:12" x14ac:dyDescent="0.25">
      <c r="G1902" s="30"/>
      <c r="H1902" s="30"/>
      <c r="I1902" s="30"/>
      <c r="J1902" s="30"/>
      <c r="K1902" s="30"/>
      <c r="L1902" s="30"/>
    </row>
    <row r="1903" spans="7:12" x14ac:dyDescent="0.25">
      <c r="G1903" s="30"/>
      <c r="H1903" s="30"/>
      <c r="I1903" s="30"/>
      <c r="J1903" s="30"/>
      <c r="K1903" s="30"/>
      <c r="L1903" s="30"/>
    </row>
    <row r="1904" spans="7:12" x14ac:dyDescent="0.25">
      <c r="G1904" s="30"/>
      <c r="H1904" s="30"/>
      <c r="I1904" s="30"/>
      <c r="J1904" s="30"/>
      <c r="K1904" s="30"/>
      <c r="L1904" s="30"/>
    </row>
    <row r="1905" spans="7:12" x14ac:dyDescent="0.25">
      <c r="G1905" s="30"/>
      <c r="H1905" s="30"/>
      <c r="I1905" s="30"/>
      <c r="J1905" s="30"/>
      <c r="K1905" s="30"/>
      <c r="L1905" s="30"/>
    </row>
    <row r="1906" spans="7:12" x14ac:dyDescent="0.25">
      <c r="G1906" s="30"/>
      <c r="H1906" s="30"/>
      <c r="I1906" s="30"/>
      <c r="J1906" s="30"/>
      <c r="K1906" s="30"/>
      <c r="L1906" s="30"/>
    </row>
    <row r="1907" spans="7:12" x14ac:dyDescent="0.25">
      <c r="G1907" s="30"/>
      <c r="H1907" s="30"/>
      <c r="I1907" s="30"/>
      <c r="J1907" s="30"/>
      <c r="K1907" s="30"/>
      <c r="L1907" s="30"/>
    </row>
    <row r="1908" spans="7:12" x14ac:dyDescent="0.25">
      <c r="G1908" s="30"/>
      <c r="H1908" s="30"/>
      <c r="I1908" s="30"/>
      <c r="J1908" s="30"/>
      <c r="K1908" s="30"/>
      <c r="L1908" s="30"/>
    </row>
    <row r="1909" spans="7:12" x14ac:dyDescent="0.25">
      <c r="G1909" s="30"/>
      <c r="H1909" s="30"/>
      <c r="I1909" s="30"/>
      <c r="J1909" s="30"/>
      <c r="K1909" s="30"/>
      <c r="L1909" s="30"/>
    </row>
    <row r="1910" spans="7:12" x14ac:dyDescent="0.25">
      <c r="G1910" s="30"/>
      <c r="H1910" s="30"/>
      <c r="I1910" s="30"/>
      <c r="J1910" s="30"/>
      <c r="K1910" s="30"/>
      <c r="L1910" s="30"/>
    </row>
    <row r="1911" spans="7:12" x14ac:dyDescent="0.25">
      <c r="G1911" s="30"/>
      <c r="H1911" s="30"/>
      <c r="I1911" s="30"/>
      <c r="J1911" s="30"/>
      <c r="K1911" s="30"/>
      <c r="L1911" s="30"/>
    </row>
    <row r="1912" spans="7:12" x14ac:dyDescent="0.25">
      <c r="G1912" s="30"/>
      <c r="H1912" s="30"/>
      <c r="I1912" s="30"/>
      <c r="J1912" s="30"/>
      <c r="K1912" s="30"/>
      <c r="L1912" s="30"/>
    </row>
    <row r="1913" spans="7:12" x14ac:dyDescent="0.25">
      <c r="G1913" s="30"/>
      <c r="H1913" s="30"/>
      <c r="I1913" s="30"/>
      <c r="J1913" s="30"/>
      <c r="K1913" s="30"/>
      <c r="L1913" s="30"/>
    </row>
    <row r="1914" spans="7:12" x14ac:dyDescent="0.25">
      <c r="G1914" s="30"/>
      <c r="H1914" s="30"/>
      <c r="I1914" s="30"/>
      <c r="J1914" s="30"/>
      <c r="K1914" s="30"/>
      <c r="L1914" s="30"/>
    </row>
    <row r="1915" spans="7:12" x14ac:dyDescent="0.25">
      <c r="G1915" s="30"/>
      <c r="H1915" s="30"/>
      <c r="I1915" s="30"/>
      <c r="J1915" s="30"/>
      <c r="K1915" s="30"/>
      <c r="L1915" s="30"/>
    </row>
    <row r="1916" spans="7:12" x14ac:dyDescent="0.25">
      <c r="G1916" s="30"/>
      <c r="H1916" s="30"/>
      <c r="I1916" s="30"/>
      <c r="J1916" s="30"/>
      <c r="K1916" s="30"/>
      <c r="L1916" s="30"/>
    </row>
    <row r="1917" spans="7:12" x14ac:dyDescent="0.25">
      <c r="G1917" s="30"/>
      <c r="H1917" s="30"/>
      <c r="I1917" s="30"/>
      <c r="J1917" s="30"/>
      <c r="K1917" s="30"/>
      <c r="L1917" s="30"/>
    </row>
    <row r="1918" spans="7:12" x14ac:dyDescent="0.25">
      <c r="G1918" s="30"/>
      <c r="H1918" s="30"/>
      <c r="I1918" s="30"/>
      <c r="J1918" s="30"/>
      <c r="K1918" s="30"/>
      <c r="L1918" s="30"/>
    </row>
    <row r="1919" spans="7:12" x14ac:dyDescent="0.25">
      <c r="G1919" s="30"/>
      <c r="H1919" s="30"/>
      <c r="I1919" s="30"/>
      <c r="J1919" s="30"/>
      <c r="K1919" s="30"/>
      <c r="L1919" s="30"/>
    </row>
    <row r="1920" spans="7:12" x14ac:dyDescent="0.25">
      <c r="G1920" s="30"/>
      <c r="H1920" s="30"/>
      <c r="I1920" s="30"/>
      <c r="J1920" s="30"/>
      <c r="K1920" s="30"/>
      <c r="L1920" s="30"/>
    </row>
    <row r="1921" spans="7:12" x14ac:dyDescent="0.25">
      <c r="G1921" s="30"/>
      <c r="H1921" s="30"/>
      <c r="I1921" s="30"/>
      <c r="J1921" s="30"/>
      <c r="K1921" s="30"/>
      <c r="L1921" s="30"/>
    </row>
    <row r="1922" spans="7:12" x14ac:dyDescent="0.25">
      <c r="G1922" s="30"/>
      <c r="H1922" s="30"/>
      <c r="I1922" s="30"/>
      <c r="J1922" s="30"/>
      <c r="K1922" s="30"/>
      <c r="L1922" s="30"/>
    </row>
    <row r="1923" spans="7:12" x14ac:dyDescent="0.25">
      <c r="G1923" s="30"/>
      <c r="H1923" s="30"/>
      <c r="I1923" s="30"/>
      <c r="J1923" s="30"/>
      <c r="K1923" s="30"/>
      <c r="L1923" s="30"/>
    </row>
    <row r="1924" spans="7:12" x14ac:dyDescent="0.25">
      <c r="G1924" s="30"/>
      <c r="H1924" s="30"/>
      <c r="I1924" s="30"/>
      <c r="J1924" s="30"/>
      <c r="K1924" s="30"/>
      <c r="L1924" s="30"/>
    </row>
    <row r="1925" spans="7:12" x14ac:dyDescent="0.25">
      <c r="G1925" s="30"/>
      <c r="H1925" s="30"/>
      <c r="I1925" s="30"/>
      <c r="J1925" s="30"/>
      <c r="K1925" s="30"/>
      <c r="L1925" s="30"/>
    </row>
    <row r="1926" spans="7:12" x14ac:dyDescent="0.25">
      <c r="G1926" s="30"/>
      <c r="H1926" s="30"/>
      <c r="I1926" s="30"/>
      <c r="J1926" s="30"/>
      <c r="K1926" s="30"/>
      <c r="L1926" s="30"/>
    </row>
    <row r="1927" spans="7:12" x14ac:dyDescent="0.25">
      <c r="G1927" s="30"/>
      <c r="H1927" s="30"/>
      <c r="I1927" s="30"/>
      <c r="J1927" s="30"/>
      <c r="K1927" s="30"/>
      <c r="L1927" s="30"/>
    </row>
    <row r="1928" spans="7:12" x14ac:dyDescent="0.25">
      <c r="G1928" s="30"/>
      <c r="H1928" s="30"/>
      <c r="I1928" s="30"/>
      <c r="J1928" s="30"/>
      <c r="K1928" s="30"/>
      <c r="L1928" s="30"/>
    </row>
    <row r="1929" spans="7:12" x14ac:dyDescent="0.25">
      <c r="G1929" s="30"/>
      <c r="H1929" s="30"/>
      <c r="I1929" s="30"/>
      <c r="J1929" s="30"/>
      <c r="K1929" s="30"/>
      <c r="L1929" s="30"/>
    </row>
    <row r="1930" spans="7:12" x14ac:dyDescent="0.25">
      <c r="G1930" s="30"/>
      <c r="H1930" s="30"/>
      <c r="I1930" s="30"/>
      <c r="J1930" s="30"/>
      <c r="K1930" s="30"/>
      <c r="L1930" s="30"/>
    </row>
    <row r="1931" spans="7:12" x14ac:dyDescent="0.25">
      <c r="G1931" s="30"/>
      <c r="H1931" s="30"/>
      <c r="I1931" s="30"/>
      <c r="J1931" s="30"/>
      <c r="K1931" s="30"/>
      <c r="L1931" s="30"/>
    </row>
    <row r="1932" spans="7:12" x14ac:dyDescent="0.25">
      <c r="G1932" s="30"/>
      <c r="H1932" s="30"/>
      <c r="I1932" s="30"/>
      <c r="J1932" s="30"/>
      <c r="K1932" s="30"/>
      <c r="L1932" s="30"/>
    </row>
    <row r="1933" spans="7:12" x14ac:dyDescent="0.25">
      <c r="G1933" s="30"/>
      <c r="H1933" s="30"/>
      <c r="I1933" s="30"/>
      <c r="J1933" s="30"/>
      <c r="K1933" s="30"/>
      <c r="L1933" s="30"/>
    </row>
    <row r="1934" spans="7:12" x14ac:dyDescent="0.25">
      <c r="G1934" s="30"/>
      <c r="H1934" s="30"/>
      <c r="I1934" s="30"/>
      <c r="J1934" s="30"/>
      <c r="K1934" s="30"/>
      <c r="L1934" s="30"/>
    </row>
    <row r="1935" spans="7:12" x14ac:dyDescent="0.25">
      <c r="G1935" s="30"/>
      <c r="H1935" s="30"/>
      <c r="I1935" s="30"/>
      <c r="J1935" s="30"/>
      <c r="K1935" s="30"/>
      <c r="L1935" s="30"/>
    </row>
    <row r="1936" spans="7:12" x14ac:dyDescent="0.25">
      <c r="G1936" s="30"/>
      <c r="H1936" s="30"/>
      <c r="I1936" s="30"/>
      <c r="J1936" s="30"/>
      <c r="K1936" s="30"/>
      <c r="L1936" s="30"/>
    </row>
    <row r="1937" spans="7:12" x14ac:dyDescent="0.25">
      <c r="G1937" s="30"/>
      <c r="H1937" s="30"/>
      <c r="I1937" s="30"/>
      <c r="J1937" s="30"/>
      <c r="K1937" s="30"/>
      <c r="L1937" s="30"/>
    </row>
    <row r="1938" spans="7:12" x14ac:dyDescent="0.25">
      <c r="G1938" s="30"/>
      <c r="H1938" s="30"/>
      <c r="I1938" s="30"/>
      <c r="J1938" s="30"/>
      <c r="K1938" s="30"/>
      <c r="L1938" s="30"/>
    </row>
    <row r="1939" spans="7:12" x14ac:dyDescent="0.25">
      <c r="G1939" s="30"/>
      <c r="H1939" s="30"/>
      <c r="I1939" s="30"/>
      <c r="J1939" s="30"/>
      <c r="K1939" s="30"/>
      <c r="L1939" s="30"/>
    </row>
    <row r="1940" spans="7:12" x14ac:dyDescent="0.25">
      <c r="G1940" s="30"/>
      <c r="H1940" s="30"/>
      <c r="I1940" s="30"/>
      <c r="J1940" s="30"/>
      <c r="K1940" s="30"/>
      <c r="L1940" s="30"/>
    </row>
    <row r="1941" spans="7:12" x14ac:dyDescent="0.25">
      <c r="G1941" s="30"/>
      <c r="H1941" s="30"/>
      <c r="I1941" s="30"/>
      <c r="J1941" s="30"/>
      <c r="K1941" s="30"/>
      <c r="L1941" s="30"/>
    </row>
    <row r="1942" spans="7:12" x14ac:dyDescent="0.25">
      <c r="G1942" s="30"/>
      <c r="H1942" s="30"/>
      <c r="I1942" s="30"/>
      <c r="J1942" s="30"/>
      <c r="K1942" s="30"/>
      <c r="L1942" s="30"/>
    </row>
    <row r="1943" spans="7:12" x14ac:dyDescent="0.25">
      <c r="G1943" s="30"/>
      <c r="H1943" s="30"/>
      <c r="I1943" s="30"/>
      <c r="J1943" s="30"/>
      <c r="K1943" s="30"/>
      <c r="L1943" s="30"/>
    </row>
    <row r="1944" spans="7:12" x14ac:dyDescent="0.25">
      <c r="G1944" s="30"/>
      <c r="H1944" s="30"/>
      <c r="I1944" s="30"/>
      <c r="J1944" s="30"/>
      <c r="K1944" s="30"/>
      <c r="L1944" s="30"/>
    </row>
    <row r="1945" spans="7:12" x14ac:dyDescent="0.25">
      <c r="G1945" s="30"/>
      <c r="H1945" s="30"/>
      <c r="I1945" s="30"/>
      <c r="J1945" s="30"/>
      <c r="K1945" s="30"/>
      <c r="L1945" s="30"/>
    </row>
    <row r="1946" spans="7:12" x14ac:dyDescent="0.25">
      <c r="G1946" s="30"/>
      <c r="H1946" s="30"/>
      <c r="I1946" s="30"/>
      <c r="J1946" s="30"/>
      <c r="K1946" s="30"/>
      <c r="L1946" s="30"/>
    </row>
    <row r="1947" spans="7:12" x14ac:dyDescent="0.25">
      <c r="G1947" s="30"/>
      <c r="H1947" s="30"/>
      <c r="I1947" s="30"/>
      <c r="J1947" s="30"/>
      <c r="K1947" s="30"/>
      <c r="L1947" s="30"/>
    </row>
    <row r="1948" spans="7:12" x14ac:dyDescent="0.25">
      <c r="G1948" s="30"/>
      <c r="H1948" s="30"/>
      <c r="I1948" s="30"/>
      <c r="J1948" s="30"/>
      <c r="K1948" s="30"/>
      <c r="L1948" s="30"/>
    </row>
    <row r="1949" spans="7:12" x14ac:dyDescent="0.25">
      <c r="G1949" s="30"/>
      <c r="H1949" s="30"/>
      <c r="I1949" s="30"/>
      <c r="J1949" s="30"/>
      <c r="K1949" s="30"/>
      <c r="L1949" s="30"/>
    </row>
    <row r="1950" spans="7:12" x14ac:dyDescent="0.25">
      <c r="G1950" s="30"/>
      <c r="H1950" s="30"/>
      <c r="I1950" s="30"/>
      <c r="J1950" s="30"/>
      <c r="K1950" s="30"/>
      <c r="L1950" s="30"/>
    </row>
    <row r="1951" spans="7:12" x14ac:dyDescent="0.25">
      <c r="G1951" s="30"/>
      <c r="H1951" s="30"/>
      <c r="I1951" s="30"/>
      <c r="J1951" s="30"/>
      <c r="K1951" s="30"/>
      <c r="L1951" s="30"/>
    </row>
    <row r="1952" spans="7:12" x14ac:dyDescent="0.25">
      <c r="G1952" s="30"/>
      <c r="H1952" s="30"/>
      <c r="I1952" s="30"/>
      <c r="J1952" s="30"/>
      <c r="K1952" s="30"/>
      <c r="L1952" s="30"/>
    </row>
    <row r="1953" spans="7:12" x14ac:dyDescent="0.25">
      <c r="G1953" s="30"/>
      <c r="H1953" s="30"/>
      <c r="I1953" s="30"/>
      <c r="J1953" s="30"/>
      <c r="K1953" s="30"/>
      <c r="L1953" s="30"/>
    </row>
    <row r="1954" spans="7:12" x14ac:dyDescent="0.25">
      <c r="G1954" s="30"/>
      <c r="H1954" s="30"/>
      <c r="I1954" s="30"/>
      <c r="J1954" s="30"/>
      <c r="K1954" s="30"/>
      <c r="L1954" s="30"/>
    </row>
    <row r="1955" spans="7:12" x14ac:dyDescent="0.25">
      <c r="G1955" s="30"/>
      <c r="H1955" s="30"/>
      <c r="I1955" s="30"/>
      <c r="J1955" s="30"/>
      <c r="K1955" s="30"/>
      <c r="L1955" s="30"/>
    </row>
    <row r="1956" spans="7:12" x14ac:dyDescent="0.25">
      <c r="G1956" s="30"/>
      <c r="H1956" s="30"/>
      <c r="I1956" s="30"/>
      <c r="J1956" s="30"/>
      <c r="K1956" s="30"/>
      <c r="L1956" s="30"/>
    </row>
    <row r="1957" spans="7:12" x14ac:dyDescent="0.25">
      <c r="G1957" s="30"/>
      <c r="H1957" s="30"/>
      <c r="I1957" s="30"/>
      <c r="J1957" s="30"/>
      <c r="K1957" s="30"/>
      <c r="L1957" s="30"/>
    </row>
    <row r="1958" spans="7:12" x14ac:dyDescent="0.25">
      <c r="G1958" s="30"/>
      <c r="H1958" s="30"/>
      <c r="I1958" s="30"/>
      <c r="J1958" s="30"/>
      <c r="K1958" s="30"/>
      <c r="L1958" s="30"/>
    </row>
    <row r="1959" spans="7:12" x14ac:dyDescent="0.25">
      <c r="G1959" s="30"/>
      <c r="H1959" s="30"/>
      <c r="I1959" s="30"/>
      <c r="J1959" s="30"/>
      <c r="K1959" s="30"/>
      <c r="L1959" s="30"/>
    </row>
    <row r="1960" spans="7:12" x14ac:dyDescent="0.25">
      <c r="G1960" s="30"/>
      <c r="H1960" s="30"/>
      <c r="I1960" s="30"/>
      <c r="J1960" s="30"/>
      <c r="K1960" s="30"/>
      <c r="L1960" s="30"/>
    </row>
    <row r="1961" spans="7:12" x14ac:dyDescent="0.25">
      <c r="G1961" s="30"/>
      <c r="H1961" s="30"/>
      <c r="I1961" s="30"/>
      <c r="J1961" s="30"/>
      <c r="K1961" s="30"/>
      <c r="L1961" s="30"/>
    </row>
    <row r="1962" spans="7:12" x14ac:dyDescent="0.25">
      <c r="G1962" s="30"/>
      <c r="H1962" s="30"/>
      <c r="I1962" s="30"/>
      <c r="J1962" s="30"/>
      <c r="K1962" s="30"/>
      <c r="L1962" s="30"/>
    </row>
    <row r="1963" spans="7:12" x14ac:dyDescent="0.25">
      <c r="G1963" s="30"/>
      <c r="H1963" s="30"/>
      <c r="I1963" s="30"/>
      <c r="J1963" s="30"/>
      <c r="K1963" s="30"/>
      <c r="L1963" s="30"/>
    </row>
    <row r="1964" spans="7:12" x14ac:dyDescent="0.25">
      <c r="G1964" s="30"/>
      <c r="H1964" s="30"/>
      <c r="I1964" s="30"/>
      <c r="J1964" s="30"/>
      <c r="K1964" s="30"/>
      <c r="L1964" s="30"/>
    </row>
    <row r="1965" spans="7:12" x14ac:dyDescent="0.25">
      <c r="G1965" s="30"/>
      <c r="H1965" s="30"/>
      <c r="I1965" s="30"/>
      <c r="J1965" s="30"/>
      <c r="K1965" s="30"/>
      <c r="L1965" s="30"/>
    </row>
    <row r="1966" spans="7:12" x14ac:dyDescent="0.25">
      <c r="G1966" s="30"/>
      <c r="H1966" s="30"/>
      <c r="I1966" s="30"/>
      <c r="J1966" s="30"/>
      <c r="K1966" s="30"/>
      <c r="L1966" s="30"/>
    </row>
    <row r="1967" spans="7:12" x14ac:dyDescent="0.25">
      <c r="G1967" s="30"/>
      <c r="H1967" s="30"/>
      <c r="I1967" s="30"/>
      <c r="J1967" s="30"/>
      <c r="K1967" s="30"/>
      <c r="L1967" s="30"/>
    </row>
    <row r="1968" spans="7:12" x14ac:dyDescent="0.25">
      <c r="G1968" s="30"/>
      <c r="H1968" s="30"/>
      <c r="I1968" s="30"/>
      <c r="J1968" s="30"/>
      <c r="K1968" s="30"/>
      <c r="L1968" s="30"/>
    </row>
    <row r="1969" spans="7:12" x14ac:dyDescent="0.25">
      <c r="G1969" s="30"/>
      <c r="H1969" s="30"/>
      <c r="I1969" s="30"/>
      <c r="J1969" s="30"/>
      <c r="K1969" s="30"/>
      <c r="L1969" s="30"/>
    </row>
    <row r="1970" spans="7:12" x14ac:dyDescent="0.25">
      <c r="G1970" s="30"/>
      <c r="H1970" s="30"/>
      <c r="I1970" s="30"/>
      <c r="J1970" s="30"/>
      <c r="K1970" s="30"/>
      <c r="L1970" s="30"/>
    </row>
    <row r="1971" spans="7:12" x14ac:dyDescent="0.25">
      <c r="G1971" s="30"/>
      <c r="H1971" s="30"/>
      <c r="I1971" s="30"/>
      <c r="J1971" s="30"/>
      <c r="K1971" s="30"/>
      <c r="L1971" s="30"/>
    </row>
    <row r="1972" spans="7:12" x14ac:dyDescent="0.25">
      <c r="G1972" s="30"/>
      <c r="H1972" s="30"/>
      <c r="I1972" s="30"/>
      <c r="J1972" s="30"/>
      <c r="K1972" s="30"/>
      <c r="L1972" s="30"/>
    </row>
    <row r="1973" spans="7:12" x14ac:dyDescent="0.25">
      <c r="G1973" s="30"/>
      <c r="H1973" s="30"/>
      <c r="I1973" s="30"/>
      <c r="J1973" s="30"/>
      <c r="K1973" s="30"/>
      <c r="L1973" s="30"/>
    </row>
    <row r="1974" spans="7:12" x14ac:dyDescent="0.25">
      <c r="G1974" s="30"/>
      <c r="H1974" s="30"/>
      <c r="I1974" s="30"/>
      <c r="J1974" s="30"/>
      <c r="K1974" s="30"/>
      <c r="L1974" s="30"/>
    </row>
    <row r="1975" spans="7:12" x14ac:dyDescent="0.25">
      <c r="G1975" s="30"/>
      <c r="H1975" s="30"/>
      <c r="I1975" s="30"/>
      <c r="J1975" s="30"/>
      <c r="K1975" s="30"/>
      <c r="L1975" s="30"/>
    </row>
    <row r="1976" spans="7:12" x14ac:dyDescent="0.25">
      <c r="G1976" s="30"/>
      <c r="H1976" s="30"/>
      <c r="I1976" s="30"/>
      <c r="J1976" s="30"/>
      <c r="K1976" s="30"/>
      <c r="L1976" s="30"/>
    </row>
    <row r="1977" spans="7:12" x14ac:dyDescent="0.25">
      <c r="G1977" s="30"/>
      <c r="H1977" s="30"/>
      <c r="I1977" s="30"/>
      <c r="J1977" s="30"/>
      <c r="K1977" s="30"/>
      <c r="L1977" s="30"/>
    </row>
    <row r="1978" spans="7:12" x14ac:dyDescent="0.25">
      <c r="G1978" s="30"/>
      <c r="H1978" s="30"/>
      <c r="I1978" s="30"/>
      <c r="J1978" s="30"/>
      <c r="K1978" s="30"/>
      <c r="L1978" s="30"/>
    </row>
    <row r="1979" spans="7:12" x14ac:dyDescent="0.25">
      <c r="G1979" s="30"/>
      <c r="H1979" s="30"/>
      <c r="I1979" s="30"/>
      <c r="J1979" s="30"/>
      <c r="K1979" s="30"/>
      <c r="L1979" s="30"/>
    </row>
    <row r="1980" spans="7:12" x14ac:dyDescent="0.25">
      <c r="G1980" s="30"/>
      <c r="H1980" s="30"/>
      <c r="I1980" s="30"/>
      <c r="J1980" s="30"/>
      <c r="K1980" s="30"/>
      <c r="L1980" s="30"/>
    </row>
    <row r="1981" spans="7:12" x14ac:dyDescent="0.25">
      <c r="G1981" s="30"/>
      <c r="H1981" s="30"/>
      <c r="I1981" s="30"/>
      <c r="J1981" s="30"/>
      <c r="K1981" s="30"/>
      <c r="L1981" s="30"/>
    </row>
    <row r="1982" spans="7:12" x14ac:dyDescent="0.25">
      <c r="G1982" s="30"/>
      <c r="H1982" s="30"/>
      <c r="I1982" s="30"/>
      <c r="J1982" s="30"/>
      <c r="K1982" s="30"/>
      <c r="L1982" s="30"/>
    </row>
    <row r="1983" spans="7:12" x14ac:dyDescent="0.25">
      <c r="G1983" s="30"/>
      <c r="H1983" s="30"/>
      <c r="I1983" s="30"/>
      <c r="J1983" s="30"/>
      <c r="K1983" s="30"/>
      <c r="L1983" s="30"/>
    </row>
    <row r="1984" spans="7:12" x14ac:dyDescent="0.25">
      <c r="G1984" s="30"/>
      <c r="H1984" s="30"/>
      <c r="I1984" s="30"/>
      <c r="J1984" s="30"/>
      <c r="K1984" s="30"/>
      <c r="L1984" s="30"/>
    </row>
    <row r="1985" spans="7:12" x14ac:dyDescent="0.25">
      <c r="G1985" s="30"/>
      <c r="H1985" s="30"/>
      <c r="I1985" s="30"/>
      <c r="J1985" s="30"/>
      <c r="K1985" s="30"/>
      <c r="L1985" s="30"/>
    </row>
    <row r="1986" spans="7:12" x14ac:dyDescent="0.25">
      <c r="G1986" s="30"/>
      <c r="H1986" s="30"/>
      <c r="I1986" s="30"/>
      <c r="J1986" s="30"/>
      <c r="K1986" s="30"/>
      <c r="L1986" s="30"/>
    </row>
    <row r="1987" spans="7:12" x14ac:dyDescent="0.25">
      <c r="G1987" s="30"/>
      <c r="H1987" s="30"/>
      <c r="I1987" s="30"/>
      <c r="J1987" s="30"/>
      <c r="K1987" s="30"/>
      <c r="L1987" s="30"/>
    </row>
    <row r="1988" spans="7:12" x14ac:dyDescent="0.25">
      <c r="G1988" s="30"/>
      <c r="H1988" s="30"/>
      <c r="I1988" s="30"/>
      <c r="J1988" s="30"/>
      <c r="K1988" s="30"/>
      <c r="L1988" s="30"/>
    </row>
    <row r="1989" spans="7:12" x14ac:dyDescent="0.25">
      <c r="G1989" s="30"/>
      <c r="H1989" s="30"/>
      <c r="I1989" s="30"/>
      <c r="J1989" s="30"/>
      <c r="K1989" s="30"/>
      <c r="L1989" s="30"/>
    </row>
    <row r="1990" spans="7:12" x14ac:dyDescent="0.25">
      <c r="G1990" s="30"/>
      <c r="H1990" s="30"/>
      <c r="I1990" s="30"/>
      <c r="J1990" s="30"/>
      <c r="K1990" s="30"/>
      <c r="L1990" s="30"/>
    </row>
    <row r="1991" spans="7:12" x14ac:dyDescent="0.25">
      <c r="G1991" s="30"/>
      <c r="H1991" s="30"/>
      <c r="I1991" s="30"/>
      <c r="J1991" s="30"/>
      <c r="K1991" s="30"/>
      <c r="L1991" s="30"/>
    </row>
    <row r="1992" spans="7:12" x14ac:dyDescent="0.25">
      <c r="G1992" s="30"/>
      <c r="H1992" s="30"/>
      <c r="I1992" s="30"/>
      <c r="J1992" s="30"/>
      <c r="K1992" s="30"/>
      <c r="L1992" s="30"/>
    </row>
    <row r="1993" spans="7:12" x14ac:dyDescent="0.25">
      <c r="G1993" s="30"/>
      <c r="H1993" s="30"/>
      <c r="I1993" s="30"/>
      <c r="J1993" s="30"/>
      <c r="K1993" s="30"/>
      <c r="L1993" s="30"/>
    </row>
    <row r="1994" spans="7:12" x14ac:dyDescent="0.25">
      <c r="G1994" s="30"/>
      <c r="H1994" s="30"/>
      <c r="I1994" s="30"/>
      <c r="J1994" s="30"/>
      <c r="K1994" s="30"/>
      <c r="L1994" s="30"/>
    </row>
    <row r="1995" spans="7:12" x14ac:dyDescent="0.25">
      <c r="G1995" s="30"/>
      <c r="H1995" s="30"/>
      <c r="I1995" s="30"/>
      <c r="J1995" s="30"/>
      <c r="K1995" s="30"/>
      <c r="L1995" s="30"/>
    </row>
    <row r="1996" spans="7:12" x14ac:dyDescent="0.25">
      <c r="G1996" s="30"/>
      <c r="H1996" s="30"/>
      <c r="I1996" s="30"/>
      <c r="J1996" s="30"/>
      <c r="K1996" s="30"/>
      <c r="L1996" s="30"/>
    </row>
    <row r="1997" spans="7:12" x14ac:dyDescent="0.25">
      <c r="G1997" s="30"/>
      <c r="H1997" s="30"/>
      <c r="I1997" s="30"/>
      <c r="J1997" s="30"/>
      <c r="K1997" s="30"/>
      <c r="L1997" s="30"/>
    </row>
    <row r="1998" spans="7:12" x14ac:dyDescent="0.25">
      <c r="G1998" s="30"/>
      <c r="H1998" s="30"/>
      <c r="I1998" s="30"/>
      <c r="J1998" s="30"/>
      <c r="K1998" s="30"/>
      <c r="L1998" s="30"/>
    </row>
    <row r="1999" spans="7:12" x14ac:dyDescent="0.25">
      <c r="G1999" s="30"/>
      <c r="H1999" s="30"/>
      <c r="I1999" s="30"/>
      <c r="J1999" s="30"/>
      <c r="K1999" s="30"/>
      <c r="L1999" s="30"/>
    </row>
    <row r="2000" spans="7:12" x14ac:dyDescent="0.25">
      <c r="G2000" s="30"/>
      <c r="H2000" s="30"/>
      <c r="I2000" s="30"/>
      <c r="J2000" s="30"/>
      <c r="K2000" s="30"/>
      <c r="L2000" s="30"/>
    </row>
    <row r="2001" spans="7:12" x14ac:dyDescent="0.25">
      <c r="G2001" s="30"/>
      <c r="H2001" s="30"/>
      <c r="I2001" s="30"/>
      <c r="J2001" s="30"/>
      <c r="K2001" s="30"/>
      <c r="L2001" s="30"/>
    </row>
    <row r="2002" spans="7:12" x14ac:dyDescent="0.25">
      <c r="G2002" s="30"/>
      <c r="H2002" s="30"/>
      <c r="I2002" s="30"/>
      <c r="J2002" s="30"/>
      <c r="K2002" s="30"/>
      <c r="L2002" s="30"/>
    </row>
    <row r="2003" spans="7:12" x14ac:dyDescent="0.25">
      <c r="G2003" s="30"/>
      <c r="H2003" s="30"/>
      <c r="I2003" s="30"/>
      <c r="J2003" s="30"/>
      <c r="K2003" s="30"/>
      <c r="L2003" s="30"/>
    </row>
    <row r="2004" spans="7:12" x14ac:dyDescent="0.25">
      <c r="G2004" s="30"/>
      <c r="H2004" s="30"/>
      <c r="I2004" s="30"/>
      <c r="J2004" s="30"/>
      <c r="K2004" s="30"/>
      <c r="L2004" s="30"/>
    </row>
    <row r="2005" spans="7:12" x14ac:dyDescent="0.25">
      <c r="G2005" s="30"/>
      <c r="H2005" s="30"/>
      <c r="I2005" s="30"/>
      <c r="J2005" s="30"/>
      <c r="K2005" s="30"/>
      <c r="L2005" s="30"/>
    </row>
    <row r="2006" spans="7:12" x14ac:dyDescent="0.25">
      <c r="G2006" s="30"/>
      <c r="H2006" s="30"/>
      <c r="I2006" s="30"/>
      <c r="J2006" s="30"/>
      <c r="K2006" s="30"/>
      <c r="L2006" s="30"/>
    </row>
    <row r="2007" spans="7:12" x14ac:dyDescent="0.25">
      <c r="G2007" s="30"/>
      <c r="H2007" s="30"/>
      <c r="I2007" s="30"/>
      <c r="J2007" s="30"/>
      <c r="K2007" s="30"/>
      <c r="L2007" s="30"/>
    </row>
    <row r="2008" spans="7:12" x14ac:dyDescent="0.25">
      <c r="G2008" s="30"/>
      <c r="H2008" s="30"/>
      <c r="I2008" s="30"/>
      <c r="J2008" s="30"/>
      <c r="K2008" s="30"/>
      <c r="L2008" s="30"/>
    </row>
    <row r="2009" spans="7:12" x14ac:dyDescent="0.25">
      <c r="G2009" s="30"/>
      <c r="H2009" s="30"/>
      <c r="I2009" s="30"/>
      <c r="J2009" s="30"/>
      <c r="K2009" s="30"/>
      <c r="L2009" s="30"/>
    </row>
    <row r="2010" spans="7:12" x14ac:dyDescent="0.25">
      <c r="G2010" s="30"/>
      <c r="H2010" s="30"/>
      <c r="I2010" s="30"/>
      <c r="J2010" s="30"/>
      <c r="K2010" s="30"/>
      <c r="L2010" s="30"/>
    </row>
    <row r="2011" spans="7:12" x14ac:dyDescent="0.25">
      <c r="G2011" s="30"/>
      <c r="H2011" s="30"/>
      <c r="I2011" s="30"/>
      <c r="J2011" s="30"/>
      <c r="K2011" s="30"/>
      <c r="L2011" s="30"/>
    </row>
    <row r="2012" spans="7:12" x14ac:dyDescent="0.25">
      <c r="G2012" s="30"/>
      <c r="H2012" s="30"/>
      <c r="I2012" s="30"/>
      <c r="J2012" s="30"/>
      <c r="K2012" s="30"/>
      <c r="L2012" s="30"/>
    </row>
    <row r="2013" spans="7:12" x14ac:dyDescent="0.25">
      <c r="G2013" s="30"/>
      <c r="H2013" s="30"/>
      <c r="I2013" s="30"/>
      <c r="J2013" s="30"/>
      <c r="K2013" s="30"/>
      <c r="L2013" s="30"/>
    </row>
    <row r="2014" spans="7:12" x14ac:dyDescent="0.25">
      <c r="G2014" s="30"/>
      <c r="H2014" s="30"/>
      <c r="I2014" s="30"/>
      <c r="J2014" s="30"/>
      <c r="K2014" s="30"/>
      <c r="L2014" s="30"/>
    </row>
    <row r="2015" spans="7:12" x14ac:dyDescent="0.25">
      <c r="G2015" s="30"/>
      <c r="H2015" s="30"/>
      <c r="I2015" s="30"/>
      <c r="J2015" s="30"/>
      <c r="K2015" s="30"/>
      <c r="L2015" s="30"/>
    </row>
    <row r="2016" spans="7:12" x14ac:dyDescent="0.25">
      <c r="G2016" s="30"/>
      <c r="H2016" s="30"/>
      <c r="I2016" s="30"/>
      <c r="J2016" s="30"/>
      <c r="K2016" s="30"/>
      <c r="L2016" s="30"/>
    </row>
    <row r="2017" spans="7:12" x14ac:dyDescent="0.25">
      <c r="G2017" s="30"/>
      <c r="H2017" s="30"/>
      <c r="I2017" s="30"/>
      <c r="J2017" s="30"/>
      <c r="K2017" s="30"/>
      <c r="L2017" s="30"/>
    </row>
    <row r="2018" spans="7:12" x14ac:dyDescent="0.25">
      <c r="G2018" s="30"/>
      <c r="H2018" s="30"/>
      <c r="I2018" s="30"/>
      <c r="J2018" s="30"/>
      <c r="K2018" s="30"/>
      <c r="L2018" s="30"/>
    </row>
    <row r="2019" spans="7:12" x14ac:dyDescent="0.25">
      <c r="G2019" s="30"/>
      <c r="H2019" s="30"/>
      <c r="I2019" s="30"/>
      <c r="J2019" s="30"/>
      <c r="K2019" s="30"/>
      <c r="L2019" s="30"/>
    </row>
    <row r="2020" spans="7:12" x14ac:dyDescent="0.25">
      <c r="G2020" s="30"/>
      <c r="H2020" s="30"/>
      <c r="I2020" s="30"/>
      <c r="J2020" s="30"/>
      <c r="K2020" s="30"/>
      <c r="L2020" s="30"/>
    </row>
    <row r="2021" spans="7:12" x14ac:dyDescent="0.25">
      <c r="G2021" s="30"/>
      <c r="H2021" s="30"/>
      <c r="I2021" s="30"/>
      <c r="J2021" s="30"/>
      <c r="K2021" s="30"/>
      <c r="L2021" s="30"/>
    </row>
    <row r="2022" spans="7:12" x14ac:dyDescent="0.25">
      <c r="G2022" s="30"/>
      <c r="H2022" s="30"/>
      <c r="I2022" s="30"/>
      <c r="J2022" s="30"/>
      <c r="K2022" s="30"/>
      <c r="L2022" s="30"/>
    </row>
    <row r="2023" spans="7:12" x14ac:dyDescent="0.25">
      <c r="G2023" s="30"/>
      <c r="H2023" s="30"/>
      <c r="I2023" s="30"/>
      <c r="J2023" s="30"/>
      <c r="K2023" s="30"/>
      <c r="L2023" s="30"/>
    </row>
    <row r="2024" spans="7:12" x14ac:dyDescent="0.25">
      <c r="G2024" s="30"/>
      <c r="H2024" s="30"/>
      <c r="I2024" s="30"/>
      <c r="J2024" s="30"/>
      <c r="K2024" s="30"/>
      <c r="L2024" s="30"/>
    </row>
    <row r="2025" spans="7:12" x14ac:dyDescent="0.25">
      <c r="G2025" s="30"/>
      <c r="H2025" s="30"/>
      <c r="I2025" s="30"/>
      <c r="J2025" s="30"/>
      <c r="K2025" s="30"/>
      <c r="L2025" s="30"/>
    </row>
    <row r="2026" spans="7:12" x14ac:dyDescent="0.25">
      <c r="G2026" s="30"/>
      <c r="H2026" s="30"/>
      <c r="I2026" s="30"/>
      <c r="J2026" s="30"/>
      <c r="K2026" s="30"/>
      <c r="L2026" s="30"/>
    </row>
    <row r="2027" spans="7:12" x14ac:dyDescent="0.25">
      <c r="G2027" s="30"/>
      <c r="H2027" s="30"/>
      <c r="I2027" s="30"/>
      <c r="J2027" s="30"/>
      <c r="K2027" s="30"/>
      <c r="L2027" s="30"/>
    </row>
    <row r="2028" spans="7:12" x14ac:dyDescent="0.25">
      <c r="G2028" s="30"/>
      <c r="H2028" s="30"/>
      <c r="I2028" s="30"/>
      <c r="J2028" s="30"/>
      <c r="K2028" s="30"/>
      <c r="L2028" s="30"/>
    </row>
    <row r="2029" spans="7:12" x14ac:dyDescent="0.25">
      <c r="G2029" s="30"/>
      <c r="H2029" s="30"/>
      <c r="I2029" s="30"/>
      <c r="J2029" s="30"/>
      <c r="K2029" s="30"/>
      <c r="L2029" s="30"/>
    </row>
    <row r="2030" spans="7:12" x14ac:dyDescent="0.25">
      <c r="G2030" s="30"/>
      <c r="H2030" s="30"/>
      <c r="I2030" s="30"/>
      <c r="J2030" s="30"/>
      <c r="K2030" s="30"/>
      <c r="L2030" s="30"/>
    </row>
    <row r="2031" spans="7:12" x14ac:dyDescent="0.25">
      <c r="G2031" s="30"/>
      <c r="H2031" s="30"/>
      <c r="I2031" s="30"/>
      <c r="J2031" s="30"/>
      <c r="K2031" s="30"/>
      <c r="L2031" s="30"/>
    </row>
    <row r="2032" spans="7:12" x14ac:dyDescent="0.25">
      <c r="G2032" s="30"/>
      <c r="H2032" s="30"/>
      <c r="I2032" s="30"/>
      <c r="J2032" s="30"/>
      <c r="K2032" s="30"/>
      <c r="L2032" s="30"/>
    </row>
    <row r="2033" spans="7:12" x14ac:dyDescent="0.25">
      <c r="G2033" s="30"/>
      <c r="H2033" s="30"/>
      <c r="I2033" s="30"/>
      <c r="J2033" s="30"/>
      <c r="K2033" s="30"/>
      <c r="L2033" s="30"/>
    </row>
    <row r="2034" spans="7:12" x14ac:dyDescent="0.25">
      <c r="G2034" s="30"/>
      <c r="H2034" s="30"/>
      <c r="I2034" s="30"/>
      <c r="J2034" s="30"/>
      <c r="K2034" s="30"/>
      <c r="L2034" s="30"/>
    </row>
    <row r="2035" spans="7:12" x14ac:dyDescent="0.25">
      <c r="G2035" s="30"/>
      <c r="H2035" s="30"/>
      <c r="I2035" s="30"/>
      <c r="J2035" s="30"/>
      <c r="K2035" s="30"/>
      <c r="L2035" s="30"/>
    </row>
    <row r="2036" spans="7:12" x14ac:dyDescent="0.25">
      <c r="G2036" s="30"/>
      <c r="H2036" s="30"/>
      <c r="I2036" s="30"/>
      <c r="J2036" s="30"/>
      <c r="K2036" s="30"/>
      <c r="L2036" s="30"/>
    </row>
    <row r="2037" spans="7:12" x14ac:dyDescent="0.25">
      <c r="G2037" s="30"/>
      <c r="H2037" s="30"/>
      <c r="I2037" s="30"/>
      <c r="J2037" s="30"/>
      <c r="K2037" s="30"/>
      <c r="L2037" s="30"/>
    </row>
    <row r="2038" spans="7:12" x14ac:dyDescent="0.25">
      <c r="G2038" s="30"/>
      <c r="H2038" s="30"/>
      <c r="I2038" s="30"/>
      <c r="J2038" s="30"/>
      <c r="K2038" s="30"/>
      <c r="L2038" s="30"/>
    </row>
    <row r="2039" spans="7:12" x14ac:dyDescent="0.25">
      <c r="G2039" s="30"/>
      <c r="H2039" s="30"/>
      <c r="I2039" s="30"/>
      <c r="J2039" s="30"/>
      <c r="K2039" s="30"/>
      <c r="L2039" s="30"/>
    </row>
    <row r="2040" spans="7:12" x14ac:dyDescent="0.25">
      <c r="G2040" s="30"/>
      <c r="H2040" s="30"/>
      <c r="I2040" s="30"/>
      <c r="J2040" s="30"/>
      <c r="K2040" s="30"/>
      <c r="L2040" s="30"/>
    </row>
    <row r="2041" spans="7:12" x14ac:dyDescent="0.25">
      <c r="G2041" s="30"/>
      <c r="H2041" s="30"/>
      <c r="I2041" s="30"/>
      <c r="J2041" s="30"/>
      <c r="K2041" s="30"/>
      <c r="L2041" s="30"/>
    </row>
    <row r="2042" spans="7:12" x14ac:dyDescent="0.25">
      <c r="G2042" s="30"/>
      <c r="H2042" s="30"/>
      <c r="I2042" s="30"/>
      <c r="J2042" s="30"/>
      <c r="K2042" s="30"/>
      <c r="L2042" s="30"/>
    </row>
    <row r="2043" spans="7:12" x14ac:dyDescent="0.25">
      <c r="G2043" s="30"/>
      <c r="H2043" s="30"/>
      <c r="I2043" s="30"/>
      <c r="J2043" s="30"/>
      <c r="K2043" s="30"/>
      <c r="L2043" s="30"/>
    </row>
    <row r="2044" spans="7:12" x14ac:dyDescent="0.25">
      <c r="G2044" s="30"/>
      <c r="H2044" s="30"/>
      <c r="I2044" s="30"/>
      <c r="J2044" s="30"/>
      <c r="K2044" s="30"/>
      <c r="L2044" s="30"/>
    </row>
    <row r="2045" spans="7:12" x14ac:dyDescent="0.25">
      <c r="G2045" s="30"/>
      <c r="H2045" s="30"/>
      <c r="I2045" s="30"/>
      <c r="J2045" s="30"/>
      <c r="K2045" s="30"/>
      <c r="L2045" s="30"/>
    </row>
    <row r="2046" spans="7:12" x14ac:dyDescent="0.25">
      <c r="G2046" s="30"/>
      <c r="H2046" s="30"/>
      <c r="I2046" s="30"/>
      <c r="J2046" s="30"/>
      <c r="K2046" s="30"/>
      <c r="L2046" s="30"/>
    </row>
    <row r="2047" spans="7:12" x14ac:dyDescent="0.25">
      <c r="G2047" s="30"/>
      <c r="H2047" s="30"/>
      <c r="I2047" s="30"/>
      <c r="J2047" s="30"/>
      <c r="K2047" s="30"/>
      <c r="L2047" s="30"/>
    </row>
    <row r="2048" spans="7:12" x14ac:dyDescent="0.25">
      <c r="G2048" s="30"/>
      <c r="H2048" s="30"/>
      <c r="I2048" s="30"/>
      <c r="J2048" s="30"/>
      <c r="K2048" s="30"/>
      <c r="L2048" s="30"/>
    </row>
    <row r="2049" spans="7:12" x14ac:dyDescent="0.25">
      <c r="G2049" s="30"/>
      <c r="H2049" s="30"/>
      <c r="I2049" s="30"/>
      <c r="J2049" s="30"/>
      <c r="K2049" s="30"/>
      <c r="L2049" s="30"/>
    </row>
    <row r="2050" spans="7:12" x14ac:dyDescent="0.25">
      <c r="G2050" s="30"/>
      <c r="H2050" s="30"/>
      <c r="I2050" s="30"/>
      <c r="J2050" s="30"/>
      <c r="K2050" s="30"/>
      <c r="L2050" s="30"/>
    </row>
    <row r="2051" spans="7:12" x14ac:dyDescent="0.25">
      <c r="G2051" s="30"/>
      <c r="H2051" s="30"/>
      <c r="I2051" s="30"/>
      <c r="J2051" s="30"/>
      <c r="K2051" s="30"/>
      <c r="L2051" s="30"/>
    </row>
    <row r="2052" spans="7:12" x14ac:dyDescent="0.25">
      <c r="G2052" s="30"/>
      <c r="H2052" s="30"/>
      <c r="I2052" s="30"/>
      <c r="J2052" s="30"/>
      <c r="K2052" s="30"/>
      <c r="L2052" s="30"/>
    </row>
    <row r="2053" spans="7:12" x14ac:dyDescent="0.25">
      <c r="G2053" s="30"/>
      <c r="H2053" s="30"/>
      <c r="I2053" s="30"/>
      <c r="J2053" s="30"/>
      <c r="K2053" s="30"/>
      <c r="L2053" s="30"/>
    </row>
    <row r="2054" spans="7:12" x14ac:dyDescent="0.25">
      <c r="G2054" s="30"/>
      <c r="H2054" s="30"/>
      <c r="I2054" s="30"/>
      <c r="J2054" s="30"/>
      <c r="K2054" s="30"/>
      <c r="L2054" s="30"/>
    </row>
    <row r="2055" spans="7:12" x14ac:dyDescent="0.25">
      <c r="G2055" s="30"/>
      <c r="H2055" s="30"/>
      <c r="I2055" s="30"/>
      <c r="J2055" s="30"/>
      <c r="K2055" s="30"/>
      <c r="L2055" s="30"/>
    </row>
    <row r="2056" spans="7:12" x14ac:dyDescent="0.25">
      <c r="G2056" s="30"/>
      <c r="H2056" s="30"/>
      <c r="I2056" s="30"/>
      <c r="J2056" s="30"/>
      <c r="K2056" s="30"/>
      <c r="L2056" s="30"/>
    </row>
    <row r="2057" spans="7:12" x14ac:dyDescent="0.25">
      <c r="G2057" s="30"/>
      <c r="H2057" s="30"/>
      <c r="I2057" s="30"/>
      <c r="J2057" s="30"/>
      <c r="K2057" s="30"/>
      <c r="L2057" s="30"/>
    </row>
    <row r="2058" spans="7:12" x14ac:dyDescent="0.25">
      <c r="G2058" s="30"/>
      <c r="H2058" s="30"/>
      <c r="I2058" s="30"/>
      <c r="J2058" s="30"/>
      <c r="K2058" s="30"/>
      <c r="L2058" s="30"/>
    </row>
    <row r="2059" spans="7:12" x14ac:dyDescent="0.25">
      <c r="G2059" s="30"/>
      <c r="H2059" s="30"/>
      <c r="I2059" s="30"/>
      <c r="J2059" s="30"/>
      <c r="K2059" s="30"/>
      <c r="L2059" s="30"/>
    </row>
    <row r="2060" spans="7:12" x14ac:dyDescent="0.25">
      <c r="G2060" s="30"/>
      <c r="H2060" s="30"/>
      <c r="I2060" s="30"/>
      <c r="J2060" s="30"/>
      <c r="K2060" s="30"/>
      <c r="L2060" s="30"/>
    </row>
    <row r="2061" spans="7:12" x14ac:dyDescent="0.25">
      <c r="G2061" s="30"/>
      <c r="H2061" s="30"/>
      <c r="I2061" s="30"/>
      <c r="J2061" s="30"/>
      <c r="K2061" s="30"/>
      <c r="L2061" s="30"/>
    </row>
    <row r="2062" spans="7:12" x14ac:dyDescent="0.25">
      <c r="G2062" s="30"/>
      <c r="H2062" s="30"/>
      <c r="I2062" s="30"/>
      <c r="J2062" s="30"/>
      <c r="K2062" s="30"/>
      <c r="L2062" s="30"/>
    </row>
    <row r="2063" spans="7:12" x14ac:dyDescent="0.25">
      <c r="G2063" s="30"/>
      <c r="H2063" s="30"/>
      <c r="I2063" s="30"/>
      <c r="J2063" s="30"/>
      <c r="K2063" s="30"/>
      <c r="L2063" s="30"/>
    </row>
    <row r="2064" spans="7:12" x14ac:dyDescent="0.25">
      <c r="G2064" s="30"/>
      <c r="H2064" s="30"/>
      <c r="I2064" s="30"/>
      <c r="J2064" s="30"/>
      <c r="K2064" s="30"/>
      <c r="L2064" s="30"/>
    </row>
    <row r="2065" spans="7:12" x14ac:dyDescent="0.25">
      <c r="G2065" s="30"/>
      <c r="H2065" s="30"/>
      <c r="I2065" s="30"/>
      <c r="J2065" s="30"/>
      <c r="K2065" s="30"/>
      <c r="L2065" s="30"/>
    </row>
    <row r="2066" spans="7:12" x14ac:dyDescent="0.25">
      <c r="G2066" s="30"/>
      <c r="H2066" s="30"/>
      <c r="I2066" s="30"/>
      <c r="J2066" s="30"/>
      <c r="K2066" s="30"/>
      <c r="L2066" s="30"/>
    </row>
    <row r="2067" spans="7:12" x14ac:dyDescent="0.25">
      <c r="G2067" s="30"/>
      <c r="H2067" s="30"/>
      <c r="I2067" s="30"/>
      <c r="J2067" s="30"/>
      <c r="K2067" s="30"/>
      <c r="L2067" s="30"/>
    </row>
    <row r="2068" spans="7:12" x14ac:dyDescent="0.25">
      <c r="G2068" s="30"/>
      <c r="H2068" s="30"/>
      <c r="I2068" s="30"/>
      <c r="J2068" s="30"/>
      <c r="K2068" s="30"/>
      <c r="L2068" s="30"/>
    </row>
    <row r="2069" spans="7:12" x14ac:dyDescent="0.25">
      <c r="G2069" s="30"/>
      <c r="H2069" s="30"/>
      <c r="I2069" s="30"/>
      <c r="J2069" s="30"/>
      <c r="K2069" s="30"/>
      <c r="L2069" s="30"/>
    </row>
    <row r="2070" spans="7:12" x14ac:dyDescent="0.25">
      <c r="G2070" s="30"/>
      <c r="H2070" s="30"/>
      <c r="I2070" s="30"/>
      <c r="J2070" s="30"/>
      <c r="K2070" s="30"/>
      <c r="L2070" s="30"/>
    </row>
    <row r="2071" spans="7:12" x14ac:dyDescent="0.25">
      <c r="G2071" s="30"/>
      <c r="H2071" s="30"/>
      <c r="I2071" s="30"/>
      <c r="J2071" s="30"/>
      <c r="K2071" s="30"/>
      <c r="L2071" s="30"/>
    </row>
    <row r="2072" spans="7:12" x14ac:dyDescent="0.25">
      <c r="G2072" s="30"/>
      <c r="H2072" s="30"/>
      <c r="I2072" s="30"/>
      <c r="J2072" s="30"/>
      <c r="K2072" s="30"/>
      <c r="L2072" s="30"/>
    </row>
    <row r="2073" spans="7:12" x14ac:dyDescent="0.25">
      <c r="G2073" s="30"/>
      <c r="H2073" s="30"/>
      <c r="I2073" s="30"/>
      <c r="J2073" s="30"/>
      <c r="K2073" s="30"/>
      <c r="L2073" s="30"/>
    </row>
    <row r="2074" spans="7:12" x14ac:dyDescent="0.25">
      <c r="G2074" s="30"/>
      <c r="H2074" s="30"/>
      <c r="I2074" s="30"/>
      <c r="J2074" s="30"/>
      <c r="K2074" s="30"/>
      <c r="L2074" s="30"/>
    </row>
    <row r="2075" spans="7:12" x14ac:dyDescent="0.25">
      <c r="G2075" s="30"/>
      <c r="H2075" s="30"/>
      <c r="I2075" s="30"/>
      <c r="J2075" s="30"/>
      <c r="K2075" s="30"/>
      <c r="L2075" s="30"/>
    </row>
    <row r="2076" spans="7:12" x14ac:dyDescent="0.25">
      <c r="G2076" s="30"/>
      <c r="H2076" s="30"/>
      <c r="I2076" s="30"/>
      <c r="J2076" s="30"/>
      <c r="K2076" s="30"/>
      <c r="L2076" s="30"/>
    </row>
    <row r="2077" spans="7:12" x14ac:dyDescent="0.25">
      <c r="G2077" s="30"/>
      <c r="H2077" s="30"/>
      <c r="I2077" s="30"/>
      <c r="J2077" s="30"/>
      <c r="K2077" s="30"/>
      <c r="L2077" s="30"/>
    </row>
    <row r="2078" spans="7:12" x14ac:dyDescent="0.25">
      <c r="G2078" s="30"/>
      <c r="H2078" s="30"/>
      <c r="I2078" s="30"/>
      <c r="J2078" s="30"/>
      <c r="K2078" s="30"/>
      <c r="L2078" s="30"/>
    </row>
    <row r="2079" spans="7:12" x14ac:dyDescent="0.25">
      <c r="G2079" s="30"/>
      <c r="H2079" s="30"/>
      <c r="I2079" s="30"/>
      <c r="J2079" s="30"/>
      <c r="K2079" s="30"/>
      <c r="L2079" s="30"/>
    </row>
    <row r="2080" spans="7:12" x14ac:dyDescent="0.25">
      <c r="G2080" s="30"/>
      <c r="H2080" s="30"/>
      <c r="I2080" s="30"/>
      <c r="J2080" s="30"/>
      <c r="K2080" s="30"/>
      <c r="L2080" s="30"/>
    </row>
    <row r="2081" spans="7:12" x14ac:dyDescent="0.25">
      <c r="G2081" s="30"/>
      <c r="H2081" s="30"/>
      <c r="I2081" s="30"/>
      <c r="J2081" s="30"/>
      <c r="K2081" s="30"/>
      <c r="L2081" s="30"/>
    </row>
    <row r="2082" spans="7:12" x14ac:dyDescent="0.25">
      <c r="G2082" s="30"/>
      <c r="H2082" s="30"/>
      <c r="I2082" s="30"/>
      <c r="J2082" s="30"/>
      <c r="K2082" s="30"/>
      <c r="L2082" s="30"/>
    </row>
    <row r="2083" spans="7:12" x14ac:dyDescent="0.25">
      <c r="G2083" s="30"/>
      <c r="H2083" s="30"/>
      <c r="I2083" s="30"/>
      <c r="J2083" s="30"/>
      <c r="K2083" s="30"/>
      <c r="L2083" s="30"/>
    </row>
    <row r="2084" spans="7:12" x14ac:dyDescent="0.25">
      <c r="G2084" s="30"/>
      <c r="H2084" s="30"/>
      <c r="I2084" s="30"/>
      <c r="J2084" s="30"/>
      <c r="K2084" s="30"/>
      <c r="L2084" s="30"/>
    </row>
    <row r="2085" spans="7:12" x14ac:dyDescent="0.25">
      <c r="G2085" s="30"/>
      <c r="H2085" s="30"/>
      <c r="I2085" s="30"/>
      <c r="J2085" s="30"/>
      <c r="K2085" s="30"/>
      <c r="L2085" s="30"/>
    </row>
    <row r="2086" spans="7:12" x14ac:dyDescent="0.25">
      <c r="G2086" s="30"/>
      <c r="H2086" s="30"/>
      <c r="I2086" s="30"/>
      <c r="J2086" s="30"/>
      <c r="K2086" s="30"/>
      <c r="L2086" s="30"/>
    </row>
    <row r="2087" spans="7:12" x14ac:dyDescent="0.25">
      <c r="G2087" s="30"/>
      <c r="H2087" s="30"/>
      <c r="I2087" s="30"/>
      <c r="J2087" s="30"/>
      <c r="K2087" s="30"/>
      <c r="L2087" s="30"/>
    </row>
    <row r="2088" spans="7:12" x14ac:dyDescent="0.25">
      <c r="G2088" s="30"/>
      <c r="H2088" s="30"/>
      <c r="I2088" s="30"/>
      <c r="J2088" s="30"/>
      <c r="K2088" s="30"/>
      <c r="L2088" s="30"/>
    </row>
    <row r="2089" spans="7:12" x14ac:dyDescent="0.25">
      <c r="G2089" s="30"/>
      <c r="H2089" s="30"/>
      <c r="I2089" s="30"/>
      <c r="J2089" s="30"/>
      <c r="K2089" s="30"/>
      <c r="L2089" s="30"/>
    </row>
    <row r="2090" spans="7:12" x14ac:dyDescent="0.25">
      <c r="G2090" s="30"/>
      <c r="H2090" s="30"/>
      <c r="I2090" s="30"/>
      <c r="J2090" s="30"/>
      <c r="K2090" s="30"/>
      <c r="L2090" s="30"/>
    </row>
    <row r="2091" spans="7:12" x14ac:dyDescent="0.25">
      <c r="G2091" s="30"/>
      <c r="H2091" s="30"/>
      <c r="I2091" s="30"/>
      <c r="J2091" s="30"/>
      <c r="K2091" s="30"/>
      <c r="L2091" s="30"/>
    </row>
    <row r="2092" spans="7:12" x14ac:dyDescent="0.25">
      <c r="G2092" s="30"/>
      <c r="H2092" s="30"/>
      <c r="I2092" s="30"/>
      <c r="J2092" s="30"/>
      <c r="K2092" s="30"/>
      <c r="L2092" s="30"/>
    </row>
    <row r="2093" spans="7:12" x14ac:dyDescent="0.25">
      <c r="G2093" s="30"/>
      <c r="H2093" s="30"/>
      <c r="I2093" s="30"/>
      <c r="J2093" s="30"/>
      <c r="K2093" s="30"/>
      <c r="L2093" s="30"/>
    </row>
    <row r="2094" spans="7:12" x14ac:dyDescent="0.25">
      <c r="G2094" s="30"/>
      <c r="H2094" s="30"/>
      <c r="I2094" s="30"/>
      <c r="J2094" s="30"/>
      <c r="K2094" s="30"/>
      <c r="L2094" s="30"/>
    </row>
    <row r="2095" spans="7:12" x14ac:dyDescent="0.25">
      <c r="G2095" s="30"/>
      <c r="H2095" s="30"/>
      <c r="I2095" s="30"/>
      <c r="J2095" s="30"/>
      <c r="K2095" s="30"/>
      <c r="L2095" s="30"/>
    </row>
    <row r="2096" spans="7:12" x14ac:dyDescent="0.25">
      <c r="G2096" s="30"/>
      <c r="H2096" s="30"/>
      <c r="I2096" s="30"/>
      <c r="J2096" s="30"/>
      <c r="K2096" s="30"/>
      <c r="L2096" s="30"/>
    </row>
    <row r="2097" spans="7:12" x14ac:dyDescent="0.25">
      <c r="G2097" s="30"/>
      <c r="H2097" s="30"/>
      <c r="I2097" s="30"/>
      <c r="J2097" s="30"/>
      <c r="K2097" s="30"/>
      <c r="L2097" s="30"/>
    </row>
    <row r="2098" spans="7:12" x14ac:dyDescent="0.25">
      <c r="G2098" s="30"/>
      <c r="H2098" s="30"/>
      <c r="I2098" s="30"/>
      <c r="J2098" s="30"/>
      <c r="K2098" s="30"/>
      <c r="L2098" s="30"/>
    </row>
    <row r="2099" spans="7:12" x14ac:dyDescent="0.25">
      <c r="G2099" s="30"/>
      <c r="H2099" s="30"/>
      <c r="I2099" s="30"/>
      <c r="J2099" s="30"/>
      <c r="K2099" s="30"/>
      <c r="L2099" s="30"/>
    </row>
    <row r="2100" spans="7:12" x14ac:dyDescent="0.25">
      <c r="G2100" s="30"/>
      <c r="H2100" s="30"/>
      <c r="I2100" s="30"/>
      <c r="J2100" s="30"/>
      <c r="K2100" s="30"/>
      <c r="L2100" s="30"/>
    </row>
    <row r="2101" spans="7:12" x14ac:dyDescent="0.25">
      <c r="G2101" s="30"/>
      <c r="H2101" s="30"/>
      <c r="I2101" s="30"/>
      <c r="J2101" s="30"/>
      <c r="K2101" s="30"/>
      <c r="L2101" s="30"/>
    </row>
    <row r="2102" spans="7:12" x14ac:dyDescent="0.25">
      <c r="G2102" s="30"/>
      <c r="H2102" s="30"/>
      <c r="I2102" s="30"/>
      <c r="J2102" s="30"/>
      <c r="K2102" s="30"/>
      <c r="L2102" s="30"/>
    </row>
    <row r="2103" spans="7:12" x14ac:dyDescent="0.25">
      <c r="G2103" s="30"/>
      <c r="H2103" s="30"/>
      <c r="I2103" s="30"/>
      <c r="J2103" s="30"/>
      <c r="K2103" s="30"/>
      <c r="L2103" s="30"/>
    </row>
    <row r="2104" spans="7:12" x14ac:dyDescent="0.25">
      <c r="G2104" s="30"/>
      <c r="H2104" s="30"/>
      <c r="I2104" s="30"/>
      <c r="J2104" s="30"/>
      <c r="K2104" s="30"/>
      <c r="L2104" s="30"/>
    </row>
    <row r="2105" spans="7:12" x14ac:dyDescent="0.25">
      <c r="G2105" s="30"/>
      <c r="H2105" s="30"/>
      <c r="I2105" s="30"/>
      <c r="J2105" s="30"/>
      <c r="K2105" s="30"/>
      <c r="L2105" s="30"/>
    </row>
    <row r="2106" spans="7:12" x14ac:dyDescent="0.25">
      <c r="G2106" s="30"/>
      <c r="H2106" s="30"/>
      <c r="I2106" s="30"/>
      <c r="J2106" s="30"/>
      <c r="K2106" s="30"/>
      <c r="L2106" s="30"/>
    </row>
    <row r="2107" spans="7:12" x14ac:dyDescent="0.25">
      <c r="G2107" s="30"/>
      <c r="H2107" s="30"/>
      <c r="I2107" s="30"/>
      <c r="J2107" s="30"/>
      <c r="K2107" s="30"/>
      <c r="L2107" s="30"/>
    </row>
    <row r="2108" spans="7:12" x14ac:dyDescent="0.25">
      <c r="G2108" s="30"/>
      <c r="H2108" s="30"/>
      <c r="I2108" s="30"/>
      <c r="J2108" s="30"/>
      <c r="K2108" s="30"/>
      <c r="L2108" s="30"/>
    </row>
    <row r="2109" spans="7:12" x14ac:dyDescent="0.25">
      <c r="G2109" s="30"/>
      <c r="H2109" s="30"/>
      <c r="I2109" s="30"/>
      <c r="J2109" s="30"/>
      <c r="K2109" s="30"/>
      <c r="L2109" s="30"/>
    </row>
    <row r="2110" spans="7:12" x14ac:dyDescent="0.25">
      <c r="G2110" s="30"/>
      <c r="H2110" s="30"/>
      <c r="I2110" s="30"/>
      <c r="J2110" s="30"/>
      <c r="K2110" s="30"/>
      <c r="L2110" s="30"/>
    </row>
    <row r="2111" spans="7:12" x14ac:dyDescent="0.25">
      <c r="G2111" s="30"/>
      <c r="H2111" s="30"/>
      <c r="I2111" s="30"/>
      <c r="J2111" s="30"/>
      <c r="K2111" s="30"/>
      <c r="L2111" s="30"/>
    </row>
    <row r="2112" spans="7:12" x14ac:dyDescent="0.25">
      <c r="G2112" s="30"/>
      <c r="H2112" s="30"/>
      <c r="I2112" s="30"/>
      <c r="J2112" s="30"/>
      <c r="K2112" s="30"/>
      <c r="L2112" s="30"/>
    </row>
    <row r="2113" spans="7:12" x14ac:dyDescent="0.25">
      <c r="G2113" s="30"/>
      <c r="H2113" s="30"/>
      <c r="I2113" s="30"/>
      <c r="J2113" s="30"/>
      <c r="K2113" s="30"/>
      <c r="L2113" s="30"/>
    </row>
    <row r="2114" spans="7:12" x14ac:dyDescent="0.25">
      <c r="G2114" s="30"/>
      <c r="H2114" s="30"/>
      <c r="I2114" s="30"/>
      <c r="J2114" s="30"/>
      <c r="K2114" s="30"/>
      <c r="L2114" s="30"/>
    </row>
    <row r="2115" spans="7:12" x14ac:dyDescent="0.25">
      <c r="G2115" s="30"/>
      <c r="H2115" s="30"/>
      <c r="I2115" s="30"/>
      <c r="J2115" s="30"/>
      <c r="K2115" s="30"/>
      <c r="L2115" s="30"/>
    </row>
    <row r="2116" spans="7:12" x14ac:dyDescent="0.25">
      <c r="G2116" s="30"/>
      <c r="H2116" s="30"/>
      <c r="I2116" s="30"/>
      <c r="J2116" s="30"/>
      <c r="K2116" s="30"/>
      <c r="L2116" s="30"/>
    </row>
    <row r="2117" spans="7:12" x14ac:dyDescent="0.25">
      <c r="G2117" s="30"/>
      <c r="H2117" s="30"/>
      <c r="I2117" s="30"/>
      <c r="J2117" s="30"/>
      <c r="K2117" s="30"/>
      <c r="L2117" s="30"/>
    </row>
    <row r="2118" spans="7:12" x14ac:dyDescent="0.25">
      <c r="G2118" s="30"/>
      <c r="H2118" s="30"/>
      <c r="I2118" s="30"/>
      <c r="J2118" s="30"/>
      <c r="K2118" s="30"/>
      <c r="L2118" s="30"/>
    </row>
    <row r="2119" spans="7:12" x14ac:dyDescent="0.25">
      <c r="G2119" s="30"/>
      <c r="H2119" s="30"/>
      <c r="I2119" s="30"/>
      <c r="J2119" s="30"/>
      <c r="K2119" s="30"/>
      <c r="L2119" s="30"/>
    </row>
    <row r="2120" spans="7:12" x14ac:dyDescent="0.25">
      <c r="G2120" s="30"/>
      <c r="H2120" s="30"/>
      <c r="I2120" s="30"/>
      <c r="J2120" s="30"/>
      <c r="K2120" s="30"/>
      <c r="L2120" s="30"/>
    </row>
    <row r="2121" spans="7:12" x14ac:dyDescent="0.25">
      <c r="G2121" s="30"/>
      <c r="H2121" s="30"/>
      <c r="I2121" s="30"/>
      <c r="J2121" s="30"/>
      <c r="K2121" s="30"/>
      <c r="L2121" s="30"/>
    </row>
    <row r="2122" spans="7:12" x14ac:dyDescent="0.25">
      <c r="G2122" s="30"/>
      <c r="H2122" s="30"/>
      <c r="I2122" s="30"/>
      <c r="J2122" s="30"/>
      <c r="K2122" s="30"/>
      <c r="L2122" s="30"/>
    </row>
    <row r="2123" spans="7:12" x14ac:dyDescent="0.25">
      <c r="G2123" s="30"/>
      <c r="H2123" s="30"/>
      <c r="I2123" s="30"/>
      <c r="J2123" s="30"/>
      <c r="K2123" s="30"/>
      <c r="L2123" s="30"/>
    </row>
    <row r="2124" spans="7:12" x14ac:dyDescent="0.25">
      <c r="G2124" s="30"/>
      <c r="H2124" s="30"/>
      <c r="I2124" s="30"/>
      <c r="J2124" s="30"/>
      <c r="K2124" s="30"/>
      <c r="L2124" s="30"/>
    </row>
    <row r="2125" spans="7:12" x14ac:dyDescent="0.25">
      <c r="G2125" s="30"/>
      <c r="H2125" s="30"/>
      <c r="I2125" s="30"/>
      <c r="J2125" s="30"/>
      <c r="K2125" s="30"/>
      <c r="L2125" s="30"/>
    </row>
    <row r="2126" spans="7:12" x14ac:dyDescent="0.25">
      <c r="G2126" s="30"/>
      <c r="H2126" s="30"/>
      <c r="I2126" s="30"/>
      <c r="J2126" s="30"/>
      <c r="K2126" s="30"/>
      <c r="L2126" s="30"/>
    </row>
    <row r="2127" spans="7:12" x14ac:dyDescent="0.25">
      <c r="G2127" s="30"/>
      <c r="H2127" s="30"/>
      <c r="I2127" s="30"/>
      <c r="J2127" s="30"/>
      <c r="K2127" s="30"/>
      <c r="L2127" s="30"/>
    </row>
    <row r="2128" spans="7:12" x14ac:dyDescent="0.25">
      <c r="G2128" s="30"/>
      <c r="H2128" s="30"/>
      <c r="I2128" s="30"/>
      <c r="J2128" s="30"/>
      <c r="K2128" s="30"/>
      <c r="L2128" s="30"/>
    </row>
    <row r="2129" spans="7:12" x14ac:dyDescent="0.25">
      <c r="G2129" s="30"/>
      <c r="H2129" s="30"/>
      <c r="I2129" s="30"/>
      <c r="J2129" s="30"/>
      <c r="K2129" s="30"/>
      <c r="L2129" s="30"/>
    </row>
    <row r="2130" spans="7:12" x14ac:dyDescent="0.25">
      <c r="G2130" s="30"/>
      <c r="H2130" s="30"/>
      <c r="I2130" s="30"/>
      <c r="J2130" s="30"/>
      <c r="K2130" s="30"/>
      <c r="L2130" s="30"/>
    </row>
    <row r="2131" spans="7:12" x14ac:dyDescent="0.25">
      <c r="G2131" s="30"/>
      <c r="H2131" s="30"/>
      <c r="I2131" s="30"/>
      <c r="J2131" s="30"/>
      <c r="K2131" s="30"/>
      <c r="L2131" s="30"/>
    </row>
    <row r="2132" spans="7:12" x14ac:dyDescent="0.25">
      <c r="G2132" s="30"/>
      <c r="H2132" s="30"/>
      <c r="I2132" s="30"/>
      <c r="J2132" s="30"/>
      <c r="K2132" s="30"/>
      <c r="L2132" s="30"/>
    </row>
    <row r="2133" spans="7:12" x14ac:dyDescent="0.25">
      <c r="G2133" s="30"/>
      <c r="H2133" s="30"/>
      <c r="I2133" s="30"/>
      <c r="J2133" s="30"/>
      <c r="K2133" s="30"/>
      <c r="L2133" s="30"/>
    </row>
    <row r="2134" spans="7:12" x14ac:dyDescent="0.25">
      <c r="G2134" s="30"/>
      <c r="H2134" s="30"/>
      <c r="I2134" s="30"/>
      <c r="J2134" s="30"/>
      <c r="K2134" s="30"/>
      <c r="L2134" s="30"/>
    </row>
    <row r="2135" spans="7:12" x14ac:dyDescent="0.25">
      <c r="G2135" s="30"/>
      <c r="H2135" s="30"/>
      <c r="I2135" s="30"/>
      <c r="J2135" s="30"/>
      <c r="K2135" s="30"/>
      <c r="L2135" s="30"/>
    </row>
    <row r="2136" spans="7:12" x14ac:dyDescent="0.25">
      <c r="G2136" s="30"/>
      <c r="H2136" s="30"/>
      <c r="I2136" s="30"/>
      <c r="J2136" s="30"/>
      <c r="K2136" s="30"/>
      <c r="L2136" s="30"/>
    </row>
    <row r="2137" spans="7:12" x14ac:dyDescent="0.25">
      <c r="G2137" s="30"/>
      <c r="H2137" s="30"/>
      <c r="I2137" s="30"/>
      <c r="J2137" s="30"/>
      <c r="K2137" s="30"/>
      <c r="L2137" s="30"/>
    </row>
    <row r="2138" spans="7:12" x14ac:dyDescent="0.25">
      <c r="G2138" s="30"/>
      <c r="H2138" s="30"/>
      <c r="I2138" s="30"/>
      <c r="J2138" s="30"/>
      <c r="K2138" s="30"/>
      <c r="L2138" s="30"/>
    </row>
    <row r="2139" spans="7:12" x14ac:dyDescent="0.25">
      <c r="G2139" s="30"/>
      <c r="H2139" s="30"/>
      <c r="I2139" s="30"/>
      <c r="J2139" s="30"/>
      <c r="K2139" s="30"/>
      <c r="L2139" s="30"/>
    </row>
    <row r="2140" spans="7:12" x14ac:dyDescent="0.25">
      <c r="G2140" s="30"/>
      <c r="H2140" s="30"/>
      <c r="I2140" s="30"/>
      <c r="J2140" s="30"/>
      <c r="K2140" s="30"/>
      <c r="L2140" s="30"/>
    </row>
    <row r="2141" spans="7:12" x14ac:dyDescent="0.25">
      <c r="G2141" s="30"/>
      <c r="H2141" s="30"/>
      <c r="I2141" s="30"/>
      <c r="J2141" s="30"/>
      <c r="K2141" s="30"/>
      <c r="L2141" s="30"/>
    </row>
    <row r="2142" spans="7:12" x14ac:dyDescent="0.25">
      <c r="G2142" s="30"/>
      <c r="H2142" s="30"/>
      <c r="I2142" s="30"/>
      <c r="J2142" s="30"/>
      <c r="K2142" s="30"/>
      <c r="L2142" s="30"/>
    </row>
    <row r="2143" spans="7:12" x14ac:dyDescent="0.25">
      <c r="G2143" s="30"/>
      <c r="H2143" s="30"/>
      <c r="I2143" s="30"/>
      <c r="J2143" s="30"/>
      <c r="K2143" s="30"/>
      <c r="L2143" s="30"/>
    </row>
    <row r="2144" spans="7:12" x14ac:dyDescent="0.25">
      <c r="G2144" s="30"/>
      <c r="H2144" s="30"/>
      <c r="I2144" s="30"/>
      <c r="J2144" s="30"/>
      <c r="K2144" s="30"/>
      <c r="L2144" s="30"/>
    </row>
    <row r="2145" spans="7:12" x14ac:dyDescent="0.25">
      <c r="G2145" s="30"/>
      <c r="H2145" s="30"/>
      <c r="I2145" s="30"/>
      <c r="J2145" s="30"/>
      <c r="K2145" s="30"/>
      <c r="L2145" s="30"/>
    </row>
    <row r="2146" spans="7:12" x14ac:dyDescent="0.25">
      <c r="G2146" s="30"/>
      <c r="H2146" s="30"/>
      <c r="I2146" s="30"/>
      <c r="J2146" s="30"/>
      <c r="K2146" s="30"/>
      <c r="L2146" s="30"/>
    </row>
    <row r="2147" spans="7:12" x14ac:dyDescent="0.25">
      <c r="G2147" s="30"/>
      <c r="H2147" s="30"/>
      <c r="I2147" s="30"/>
      <c r="J2147" s="30"/>
      <c r="K2147" s="30"/>
      <c r="L2147" s="30"/>
    </row>
    <row r="2148" spans="7:12" x14ac:dyDescent="0.25">
      <c r="G2148" s="30"/>
      <c r="H2148" s="30"/>
      <c r="I2148" s="30"/>
      <c r="J2148" s="30"/>
      <c r="K2148" s="30"/>
      <c r="L2148" s="30"/>
    </row>
    <row r="2149" spans="7:12" x14ac:dyDescent="0.25">
      <c r="G2149" s="30"/>
      <c r="H2149" s="30"/>
      <c r="I2149" s="30"/>
      <c r="J2149" s="30"/>
      <c r="K2149" s="30"/>
      <c r="L2149" s="30"/>
    </row>
    <row r="2150" spans="7:12" x14ac:dyDescent="0.25">
      <c r="G2150" s="30"/>
      <c r="H2150" s="30"/>
      <c r="I2150" s="30"/>
      <c r="J2150" s="30"/>
      <c r="K2150" s="30"/>
      <c r="L2150" s="30"/>
    </row>
    <row r="2151" spans="7:12" x14ac:dyDescent="0.25">
      <c r="G2151" s="30"/>
      <c r="H2151" s="30"/>
      <c r="I2151" s="30"/>
      <c r="J2151" s="30"/>
      <c r="K2151" s="30"/>
      <c r="L2151" s="30"/>
    </row>
    <row r="2152" spans="7:12" x14ac:dyDescent="0.25">
      <c r="G2152" s="30"/>
      <c r="H2152" s="30"/>
      <c r="I2152" s="30"/>
      <c r="J2152" s="30"/>
      <c r="K2152" s="30"/>
      <c r="L2152" s="30"/>
    </row>
    <row r="2153" spans="7:12" x14ac:dyDescent="0.25">
      <c r="G2153" s="30"/>
      <c r="H2153" s="30"/>
      <c r="I2153" s="30"/>
      <c r="J2153" s="30"/>
      <c r="K2153" s="30"/>
      <c r="L2153" s="30"/>
    </row>
    <row r="2154" spans="7:12" x14ac:dyDescent="0.25">
      <c r="G2154" s="30"/>
      <c r="H2154" s="30"/>
      <c r="I2154" s="30"/>
      <c r="J2154" s="30"/>
      <c r="K2154" s="30"/>
      <c r="L2154" s="30"/>
    </row>
    <row r="2155" spans="7:12" x14ac:dyDescent="0.25">
      <c r="G2155" s="30"/>
      <c r="H2155" s="30"/>
      <c r="I2155" s="30"/>
      <c r="J2155" s="30"/>
      <c r="K2155" s="30"/>
      <c r="L2155" s="30"/>
    </row>
    <row r="2156" spans="7:12" x14ac:dyDescent="0.25">
      <c r="G2156" s="30"/>
      <c r="H2156" s="30"/>
      <c r="I2156" s="30"/>
      <c r="J2156" s="30"/>
      <c r="K2156" s="30"/>
      <c r="L2156" s="30"/>
    </row>
    <row r="2157" spans="7:12" x14ac:dyDescent="0.25">
      <c r="G2157" s="30"/>
      <c r="H2157" s="30"/>
      <c r="I2157" s="30"/>
      <c r="J2157" s="30"/>
      <c r="K2157" s="30"/>
      <c r="L2157" s="30"/>
    </row>
    <row r="2158" spans="7:12" x14ac:dyDescent="0.25">
      <c r="G2158" s="30"/>
      <c r="H2158" s="30"/>
      <c r="I2158" s="30"/>
      <c r="J2158" s="30"/>
      <c r="K2158" s="30"/>
      <c r="L2158" s="30"/>
    </row>
    <row r="2159" spans="7:12" x14ac:dyDescent="0.25">
      <c r="G2159" s="30"/>
      <c r="H2159" s="30"/>
      <c r="I2159" s="30"/>
      <c r="J2159" s="30"/>
      <c r="K2159" s="30"/>
      <c r="L2159" s="30"/>
    </row>
    <row r="2160" spans="7:12" x14ac:dyDescent="0.25">
      <c r="G2160" s="30"/>
      <c r="H2160" s="30"/>
      <c r="I2160" s="30"/>
      <c r="J2160" s="30"/>
      <c r="K2160" s="30"/>
      <c r="L2160" s="30"/>
    </row>
    <row r="2161" spans="7:12" x14ac:dyDescent="0.25">
      <c r="G2161" s="30"/>
      <c r="H2161" s="30"/>
      <c r="I2161" s="30"/>
      <c r="J2161" s="30"/>
      <c r="K2161" s="30"/>
      <c r="L2161" s="30"/>
    </row>
    <row r="2162" spans="7:12" x14ac:dyDescent="0.25">
      <c r="G2162" s="30"/>
      <c r="H2162" s="30"/>
      <c r="I2162" s="30"/>
      <c r="J2162" s="30"/>
      <c r="K2162" s="30"/>
      <c r="L2162" s="30"/>
    </row>
    <row r="2163" spans="7:12" x14ac:dyDescent="0.25">
      <c r="G2163" s="30"/>
      <c r="H2163" s="30"/>
      <c r="I2163" s="30"/>
      <c r="J2163" s="30"/>
      <c r="K2163" s="30"/>
      <c r="L2163" s="30"/>
    </row>
    <row r="2164" spans="7:12" x14ac:dyDescent="0.25">
      <c r="G2164" s="30"/>
      <c r="H2164" s="30"/>
      <c r="I2164" s="30"/>
      <c r="J2164" s="30"/>
      <c r="K2164" s="30"/>
      <c r="L2164" s="30"/>
    </row>
    <row r="2165" spans="7:12" x14ac:dyDescent="0.25">
      <c r="G2165" s="30"/>
      <c r="H2165" s="30"/>
      <c r="I2165" s="30"/>
      <c r="J2165" s="30"/>
      <c r="K2165" s="30"/>
      <c r="L2165" s="30"/>
    </row>
    <row r="2166" spans="7:12" x14ac:dyDescent="0.25">
      <c r="G2166" s="30"/>
      <c r="H2166" s="30"/>
      <c r="I2166" s="30"/>
      <c r="J2166" s="30"/>
      <c r="K2166" s="30"/>
      <c r="L2166" s="30"/>
    </row>
    <row r="2167" spans="7:12" x14ac:dyDescent="0.25">
      <c r="G2167" s="30"/>
      <c r="H2167" s="30"/>
      <c r="I2167" s="30"/>
      <c r="J2167" s="30"/>
      <c r="K2167" s="30"/>
      <c r="L2167" s="30"/>
    </row>
    <row r="2168" spans="7:12" x14ac:dyDescent="0.25">
      <c r="G2168" s="30"/>
      <c r="H2168" s="30"/>
      <c r="I2168" s="30"/>
      <c r="J2168" s="30"/>
      <c r="K2168" s="30"/>
      <c r="L2168" s="30"/>
    </row>
    <row r="2169" spans="7:12" x14ac:dyDescent="0.25">
      <c r="G2169" s="30"/>
      <c r="H2169" s="30"/>
      <c r="I2169" s="30"/>
      <c r="J2169" s="30"/>
      <c r="K2169" s="30"/>
      <c r="L2169" s="30"/>
    </row>
    <row r="2170" spans="7:12" x14ac:dyDescent="0.25">
      <c r="G2170" s="30"/>
      <c r="H2170" s="30"/>
      <c r="I2170" s="30"/>
      <c r="J2170" s="30"/>
      <c r="K2170" s="30"/>
      <c r="L2170" s="30"/>
    </row>
    <row r="2171" spans="7:12" x14ac:dyDescent="0.25">
      <c r="G2171" s="30"/>
      <c r="H2171" s="30"/>
      <c r="I2171" s="30"/>
      <c r="J2171" s="30"/>
      <c r="K2171" s="30"/>
      <c r="L2171" s="30"/>
    </row>
    <row r="2172" spans="7:12" x14ac:dyDescent="0.25">
      <c r="G2172" s="30"/>
      <c r="H2172" s="30"/>
      <c r="I2172" s="30"/>
      <c r="J2172" s="30"/>
      <c r="K2172" s="30"/>
      <c r="L2172" s="30"/>
    </row>
    <row r="2173" spans="7:12" x14ac:dyDescent="0.25">
      <c r="G2173" s="30"/>
      <c r="H2173" s="30"/>
      <c r="I2173" s="30"/>
      <c r="J2173" s="30"/>
      <c r="K2173" s="30"/>
      <c r="L2173" s="30"/>
    </row>
    <row r="2174" spans="7:12" x14ac:dyDescent="0.25">
      <c r="G2174" s="30"/>
      <c r="H2174" s="30"/>
      <c r="I2174" s="30"/>
      <c r="J2174" s="30"/>
      <c r="K2174" s="30"/>
      <c r="L2174" s="30"/>
    </row>
    <row r="2175" spans="7:12" x14ac:dyDescent="0.25">
      <c r="G2175" s="30"/>
      <c r="H2175" s="30"/>
      <c r="I2175" s="30"/>
      <c r="J2175" s="30"/>
      <c r="K2175" s="30"/>
      <c r="L2175" s="30"/>
    </row>
    <row r="2176" spans="7:12" x14ac:dyDescent="0.25">
      <c r="G2176" s="30"/>
      <c r="H2176" s="30"/>
      <c r="I2176" s="30"/>
      <c r="J2176" s="30"/>
      <c r="K2176" s="30"/>
      <c r="L2176" s="30"/>
    </row>
    <row r="2177" spans="7:12" x14ac:dyDescent="0.25">
      <c r="G2177" s="30"/>
      <c r="H2177" s="30"/>
      <c r="I2177" s="30"/>
      <c r="J2177" s="30"/>
      <c r="K2177" s="30"/>
      <c r="L2177" s="30"/>
    </row>
    <row r="2178" spans="7:12" x14ac:dyDescent="0.25">
      <c r="G2178" s="30"/>
      <c r="H2178" s="30"/>
      <c r="I2178" s="30"/>
      <c r="J2178" s="30"/>
      <c r="K2178" s="30"/>
      <c r="L2178" s="30"/>
    </row>
    <row r="2179" spans="7:12" x14ac:dyDescent="0.25">
      <c r="G2179" s="30"/>
      <c r="H2179" s="30"/>
      <c r="I2179" s="30"/>
      <c r="J2179" s="30"/>
      <c r="K2179" s="30"/>
      <c r="L2179" s="30"/>
    </row>
    <row r="2180" spans="7:12" x14ac:dyDescent="0.25">
      <c r="G2180" s="30"/>
      <c r="H2180" s="30"/>
      <c r="I2180" s="30"/>
      <c r="J2180" s="30"/>
      <c r="K2180" s="30"/>
      <c r="L2180" s="30"/>
    </row>
    <row r="2181" spans="7:12" x14ac:dyDescent="0.25">
      <c r="G2181" s="30"/>
      <c r="H2181" s="30"/>
      <c r="I2181" s="30"/>
      <c r="J2181" s="30"/>
      <c r="K2181" s="30"/>
      <c r="L2181" s="30"/>
    </row>
    <row r="2182" spans="7:12" x14ac:dyDescent="0.25">
      <c r="G2182" s="30"/>
      <c r="H2182" s="30"/>
      <c r="I2182" s="30"/>
      <c r="J2182" s="30"/>
      <c r="K2182" s="30"/>
      <c r="L2182" s="30"/>
    </row>
    <row r="2183" spans="7:12" x14ac:dyDescent="0.25">
      <c r="G2183" s="30"/>
      <c r="H2183" s="30"/>
      <c r="I2183" s="30"/>
      <c r="J2183" s="30"/>
      <c r="K2183" s="30"/>
      <c r="L2183" s="30"/>
    </row>
    <row r="2184" spans="7:12" x14ac:dyDescent="0.25">
      <c r="G2184" s="30"/>
      <c r="H2184" s="30"/>
      <c r="I2184" s="30"/>
      <c r="J2184" s="30"/>
      <c r="K2184" s="30"/>
      <c r="L2184" s="30"/>
    </row>
    <row r="2185" spans="7:12" x14ac:dyDescent="0.25">
      <c r="G2185" s="30"/>
      <c r="H2185" s="30"/>
      <c r="I2185" s="30"/>
      <c r="J2185" s="30"/>
      <c r="K2185" s="30"/>
      <c r="L2185" s="30"/>
    </row>
    <row r="2186" spans="7:12" x14ac:dyDescent="0.25">
      <c r="G2186" s="30"/>
      <c r="H2186" s="30"/>
      <c r="I2186" s="30"/>
      <c r="J2186" s="30"/>
      <c r="K2186" s="30"/>
      <c r="L2186" s="30"/>
    </row>
    <row r="2187" spans="7:12" x14ac:dyDescent="0.25">
      <c r="G2187" s="30"/>
      <c r="H2187" s="30"/>
      <c r="I2187" s="30"/>
      <c r="J2187" s="30"/>
      <c r="K2187" s="30"/>
      <c r="L2187" s="30"/>
    </row>
    <row r="2188" spans="7:12" x14ac:dyDescent="0.25">
      <c r="G2188" s="30"/>
      <c r="H2188" s="30"/>
      <c r="I2188" s="30"/>
      <c r="J2188" s="30"/>
      <c r="K2188" s="30"/>
      <c r="L2188" s="30"/>
    </row>
    <row r="2189" spans="7:12" x14ac:dyDescent="0.25">
      <c r="G2189" s="30"/>
      <c r="H2189" s="30"/>
      <c r="I2189" s="30"/>
      <c r="J2189" s="30"/>
      <c r="K2189" s="30"/>
      <c r="L2189" s="30"/>
    </row>
    <row r="2190" spans="7:12" x14ac:dyDescent="0.25">
      <c r="G2190" s="30"/>
      <c r="H2190" s="30"/>
      <c r="I2190" s="30"/>
      <c r="J2190" s="30"/>
      <c r="K2190" s="30"/>
      <c r="L2190" s="30"/>
    </row>
    <row r="2191" spans="7:12" x14ac:dyDescent="0.25">
      <c r="G2191" s="30"/>
      <c r="H2191" s="30"/>
      <c r="I2191" s="30"/>
      <c r="J2191" s="30"/>
      <c r="K2191" s="30"/>
      <c r="L2191" s="30"/>
    </row>
    <row r="2192" spans="7:12" x14ac:dyDescent="0.25">
      <c r="G2192" s="30"/>
      <c r="H2192" s="30"/>
      <c r="I2192" s="30"/>
      <c r="J2192" s="30"/>
      <c r="K2192" s="30"/>
      <c r="L2192" s="30"/>
    </row>
    <row r="2193" spans="7:12" x14ac:dyDescent="0.25">
      <c r="G2193" s="30"/>
      <c r="H2193" s="30"/>
      <c r="I2193" s="30"/>
      <c r="J2193" s="30"/>
      <c r="K2193" s="30"/>
      <c r="L2193" s="30"/>
    </row>
    <row r="2194" spans="7:12" x14ac:dyDescent="0.25">
      <c r="G2194" s="30"/>
      <c r="H2194" s="30"/>
      <c r="I2194" s="30"/>
      <c r="J2194" s="30"/>
      <c r="K2194" s="30"/>
      <c r="L2194" s="30"/>
    </row>
    <row r="2195" spans="7:12" x14ac:dyDescent="0.25">
      <c r="G2195" s="30"/>
      <c r="H2195" s="30"/>
      <c r="I2195" s="30"/>
      <c r="J2195" s="30"/>
      <c r="K2195" s="30"/>
      <c r="L2195" s="30"/>
    </row>
    <row r="2196" spans="7:12" x14ac:dyDescent="0.25">
      <c r="G2196" s="30"/>
      <c r="H2196" s="30"/>
      <c r="I2196" s="30"/>
      <c r="J2196" s="30"/>
      <c r="K2196" s="30"/>
      <c r="L2196" s="30"/>
    </row>
    <row r="2197" spans="7:12" x14ac:dyDescent="0.25">
      <c r="G2197" s="30"/>
      <c r="H2197" s="30"/>
      <c r="I2197" s="30"/>
      <c r="J2197" s="30"/>
      <c r="K2197" s="30"/>
      <c r="L2197" s="30"/>
    </row>
    <row r="2198" spans="7:12" x14ac:dyDescent="0.25">
      <c r="G2198" s="30"/>
      <c r="H2198" s="30"/>
      <c r="I2198" s="30"/>
      <c r="J2198" s="30"/>
      <c r="K2198" s="30"/>
      <c r="L2198" s="30"/>
    </row>
    <row r="2199" spans="7:12" x14ac:dyDescent="0.25">
      <c r="G2199" s="30"/>
      <c r="H2199" s="30"/>
      <c r="I2199" s="30"/>
      <c r="J2199" s="30"/>
      <c r="K2199" s="30"/>
      <c r="L2199" s="30"/>
    </row>
    <row r="2200" spans="7:12" x14ac:dyDescent="0.25">
      <c r="G2200" s="30"/>
      <c r="H2200" s="30"/>
      <c r="I2200" s="30"/>
      <c r="J2200" s="30"/>
      <c r="K2200" s="30"/>
      <c r="L2200" s="30"/>
    </row>
    <row r="2201" spans="7:12" x14ac:dyDescent="0.25">
      <c r="G2201" s="30"/>
      <c r="H2201" s="30"/>
      <c r="I2201" s="30"/>
      <c r="J2201" s="30"/>
      <c r="K2201" s="30"/>
      <c r="L2201" s="30"/>
    </row>
    <row r="2202" spans="7:12" x14ac:dyDescent="0.25">
      <c r="G2202" s="30"/>
      <c r="H2202" s="30"/>
      <c r="I2202" s="30"/>
      <c r="J2202" s="30"/>
      <c r="K2202" s="30"/>
      <c r="L2202" s="30"/>
    </row>
    <row r="2203" spans="7:12" x14ac:dyDescent="0.25">
      <c r="G2203" s="30"/>
      <c r="H2203" s="30"/>
      <c r="I2203" s="30"/>
      <c r="J2203" s="30"/>
      <c r="K2203" s="30"/>
      <c r="L2203" s="30"/>
    </row>
    <row r="2204" spans="7:12" x14ac:dyDescent="0.25">
      <c r="G2204" s="30"/>
      <c r="H2204" s="30"/>
      <c r="I2204" s="30"/>
      <c r="J2204" s="30"/>
      <c r="K2204" s="30"/>
      <c r="L2204" s="30"/>
    </row>
    <row r="2205" spans="7:12" x14ac:dyDescent="0.25">
      <c r="G2205" s="30"/>
      <c r="H2205" s="30"/>
      <c r="I2205" s="30"/>
      <c r="J2205" s="30"/>
      <c r="K2205" s="30"/>
      <c r="L2205" s="30"/>
    </row>
    <row r="2206" spans="7:12" x14ac:dyDescent="0.25">
      <c r="G2206" s="30"/>
      <c r="H2206" s="30"/>
      <c r="I2206" s="30"/>
      <c r="J2206" s="30"/>
      <c r="K2206" s="30"/>
      <c r="L2206" s="30"/>
    </row>
    <row r="2207" spans="7:12" x14ac:dyDescent="0.25">
      <c r="G2207" s="30"/>
      <c r="H2207" s="30"/>
      <c r="I2207" s="30"/>
      <c r="J2207" s="30"/>
      <c r="K2207" s="30"/>
      <c r="L2207" s="30"/>
    </row>
    <row r="2208" spans="7:12" x14ac:dyDescent="0.25">
      <c r="G2208" s="30"/>
      <c r="H2208" s="30"/>
      <c r="I2208" s="30"/>
      <c r="J2208" s="30"/>
      <c r="K2208" s="30"/>
      <c r="L2208" s="30"/>
    </row>
    <row r="2209" spans="7:12" x14ac:dyDescent="0.25">
      <c r="G2209" s="30"/>
      <c r="H2209" s="30"/>
      <c r="I2209" s="30"/>
      <c r="J2209" s="30"/>
      <c r="K2209" s="30"/>
      <c r="L2209" s="30"/>
    </row>
    <row r="2210" spans="7:12" x14ac:dyDescent="0.25">
      <c r="G2210" s="30"/>
      <c r="H2210" s="30"/>
      <c r="I2210" s="30"/>
      <c r="J2210" s="30"/>
      <c r="K2210" s="30"/>
      <c r="L2210" s="30"/>
    </row>
    <row r="2211" spans="7:12" x14ac:dyDescent="0.25">
      <c r="G2211" s="30"/>
      <c r="H2211" s="30"/>
      <c r="I2211" s="30"/>
      <c r="J2211" s="30"/>
      <c r="K2211" s="30"/>
      <c r="L2211" s="30"/>
    </row>
    <row r="2212" spans="7:12" x14ac:dyDescent="0.25">
      <c r="G2212" s="30"/>
      <c r="H2212" s="30"/>
      <c r="I2212" s="30"/>
      <c r="J2212" s="30"/>
      <c r="K2212" s="30"/>
      <c r="L2212" s="30"/>
    </row>
    <row r="2213" spans="7:12" x14ac:dyDescent="0.25">
      <c r="G2213" s="30"/>
      <c r="H2213" s="30"/>
      <c r="I2213" s="30"/>
      <c r="J2213" s="30"/>
      <c r="K2213" s="30"/>
      <c r="L2213" s="30"/>
    </row>
    <row r="2214" spans="7:12" x14ac:dyDescent="0.25">
      <c r="G2214" s="30"/>
      <c r="H2214" s="30"/>
      <c r="I2214" s="30"/>
      <c r="J2214" s="30"/>
      <c r="K2214" s="30"/>
      <c r="L2214" s="30"/>
    </row>
    <row r="2215" spans="7:12" x14ac:dyDescent="0.25">
      <c r="G2215" s="30"/>
      <c r="H2215" s="30"/>
      <c r="I2215" s="30"/>
      <c r="J2215" s="30"/>
      <c r="K2215" s="30"/>
      <c r="L2215" s="30"/>
    </row>
    <row r="2216" spans="7:12" x14ac:dyDescent="0.25">
      <c r="G2216" s="30"/>
      <c r="H2216" s="30"/>
      <c r="I2216" s="30"/>
      <c r="J2216" s="30"/>
      <c r="K2216" s="30"/>
      <c r="L2216" s="30"/>
    </row>
    <row r="2217" spans="7:12" x14ac:dyDescent="0.25">
      <c r="G2217" s="30"/>
      <c r="H2217" s="30"/>
      <c r="I2217" s="30"/>
      <c r="J2217" s="30"/>
      <c r="K2217" s="30"/>
      <c r="L2217" s="30"/>
    </row>
    <row r="2218" spans="7:12" x14ac:dyDescent="0.25">
      <c r="G2218" s="30"/>
      <c r="H2218" s="30"/>
      <c r="I2218" s="30"/>
      <c r="J2218" s="30"/>
      <c r="K2218" s="30"/>
      <c r="L2218" s="30"/>
    </row>
    <row r="2219" spans="7:12" x14ac:dyDescent="0.25">
      <c r="G2219" s="30"/>
      <c r="H2219" s="30"/>
      <c r="I2219" s="30"/>
      <c r="J2219" s="30"/>
      <c r="K2219" s="30"/>
      <c r="L2219" s="30"/>
    </row>
    <row r="2220" spans="7:12" x14ac:dyDescent="0.25">
      <c r="G2220" s="30"/>
      <c r="H2220" s="30"/>
      <c r="I2220" s="30"/>
      <c r="J2220" s="30"/>
      <c r="K2220" s="30"/>
      <c r="L2220" s="30"/>
    </row>
    <row r="2221" spans="7:12" x14ac:dyDescent="0.25">
      <c r="G2221" s="30"/>
      <c r="H2221" s="30"/>
      <c r="I2221" s="30"/>
      <c r="J2221" s="30"/>
      <c r="K2221" s="30"/>
      <c r="L2221" s="30"/>
    </row>
    <row r="2222" spans="7:12" x14ac:dyDescent="0.25">
      <c r="G2222" s="30"/>
      <c r="H2222" s="30"/>
      <c r="I2222" s="30"/>
      <c r="J2222" s="30"/>
      <c r="K2222" s="30"/>
      <c r="L2222" s="30"/>
    </row>
    <row r="2223" spans="7:12" x14ac:dyDescent="0.25">
      <c r="G2223" s="30"/>
      <c r="H2223" s="30"/>
      <c r="I2223" s="30"/>
      <c r="J2223" s="30"/>
      <c r="K2223" s="30"/>
      <c r="L2223" s="30"/>
    </row>
    <row r="2224" spans="7:12" x14ac:dyDescent="0.25">
      <c r="G2224" s="30"/>
      <c r="H2224" s="30"/>
      <c r="I2224" s="30"/>
      <c r="J2224" s="30"/>
      <c r="K2224" s="30"/>
      <c r="L2224" s="30"/>
    </row>
    <row r="2225" spans="7:12" x14ac:dyDescent="0.25">
      <c r="G2225" s="30"/>
      <c r="H2225" s="30"/>
      <c r="I2225" s="30"/>
      <c r="J2225" s="30"/>
      <c r="K2225" s="30"/>
      <c r="L2225" s="30"/>
    </row>
    <row r="2226" spans="7:12" x14ac:dyDescent="0.25">
      <c r="G2226" s="30"/>
      <c r="H2226" s="30"/>
      <c r="I2226" s="30"/>
      <c r="J2226" s="30"/>
      <c r="K2226" s="30"/>
      <c r="L2226" s="30"/>
    </row>
    <row r="2227" spans="7:12" x14ac:dyDescent="0.25">
      <c r="G2227" s="30"/>
      <c r="H2227" s="30"/>
      <c r="I2227" s="30"/>
      <c r="J2227" s="30"/>
      <c r="K2227" s="30"/>
      <c r="L2227" s="30"/>
    </row>
    <row r="2228" spans="7:12" x14ac:dyDescent="0.25">
      <c r="G2228" s="30"/>
      <c r="H2228" s="30"/>
      <c r="I2228" s="30"/>
      <c r="J2228" s="30"/>
      <c r="K2228" s="30"/>
      <c r="L2228" s="30"/>
    </row>
    <row r="2229" spans="7:12" x14ac:dyDescent="0.25">
      <c r="G2229" s="30"/>
      <c r="H2229" s="30"/>
      <c r="I2229" s="30"/>
      <c r="J2229" s="30"/>
      <c r="K2229" s="30"/>
      <c r="L2229" s="30"/>
    </row>
    <row r="2230" spans="7:12" x14ac:dyDescent="0.25">
      <c r="G2230" s="30"/>
      <c r="H2230" s="30"/>
      <c r="I2230" s="30"/>
      <c r="J2230" s="30"/>
      <c r="K2230" s="30"/>
      <c r="L2230" s="30"/>
    </row>
    <row r="2231" spans="7:12" x14ac:dyDescent="0.25">
      <c r="G2231" s="30"/>
      <c r="H2231" s="30"/>
      <c r="I2231" s="30"/>
      <c r="J2231" s="30"/>
      <c r="K2231" s="30"/>
      <c r="L2231" s="30"/>
    </row>
    <row r="2232" spans="7:12" x14ac:dyDescent="0.25">
      <c r="G2232" s="30"/>
      <c r="H2232" s="30"/>
      <c r="I2232" s="30"/>
      <c r="J2232" s="30"/>
      <c r="K2232" s="30"/>
      <c r="L2232" s="30"/>
    </row>
    <row r="2233" spans="7:12" x14ac:dyDescent="0.25">
      <c r="G2233" s="30"/>
      <c r="H2233" s="30"/>
      <c r="I2233" s="30"/>
      <c r="J2233" s="30"/>
      <c r="K2233" s="30"/>
      <c r="L2233" s="30"/>
    </row>
    <row r="2234" spans="7:12" x14ac:dyDescent="0.25">
      <c r="G2234" s="30"/>
      <c r="H2234" s="30"/>
      <c r="I2234" s="30"/>
      <c r="J2234" s="30"/>
      <c r="K2234" s="30"/>
      <c r="L2234" s="30"/>
    </row>
    <row r="2235" spans="7:12" x14ac:dyDescent="0.25">
      <c r="G2235" s="30"/>
      <c r="H2235" s="30"/>
      <c r="I2235" s="30"/>
      <c r="J2235" s="30"/>
      <c r="K2235" s="30"/>
      <c r="L2235" s="30"/>
    </row>
    <row r="2236" spans="7:12" x14ac:dyDescent="0.25">
      <c r="G2236" s="30"/>
      <c r="H2236" s="30"/>
      <c r="I2236" s="30"/>
      <c r="J2236" s="30"/>
      <c r="K2236" s="30"/>
      <c r="L2236" s="30"/>
    </row>
    <row r="2237" spans="7:12" x14ac:dyDescent="0.25">
      <c r="G2237" s="30"/>
      <c r="H2237" s="30"/>
      <c r="I2237" s="30"/>
      <c r="J2237" s="30"/>
      <c r="K2237" s="30"/>
      <c r="L2237" s="30"/>
    </row>
    <row r="2238" spans="7:12" x14ac:dyDescent="0.25">
      <c r="G2238" s="30"/>
      <c r="H2238" s="30"/>
      <c r="I2238" s="30"/>
      <c r="J2238" s="30"/>
      <c r="K2238" s="30"/>
      <c r="L2238" s="30"/>
    </row>
    <row r="2239" spans="7:12" x14ac:dyDescent="0.25">
      <c r="G2239" s="30"/>
      <c r="H2239" s="30"/>
      <c r="I2239" s="30"/>
      <c r="J2239" s="30"/>
      <c r="K2239" s="30"/>
      <c r="L2239" s="30"/>
    </row>
    <row r="2240" spans="7:12" x14ac:dyDescent="0.25">
      <c r="G2240" s="30"/>
      <c r="H2240" s="30"/>
      <c r="I2240" s="30"/>
      <c r="J2240" s="30"/>
      <c r="K2240" s="30"/>
      <c r="L2240" s="30"/>
    </row>
    <row r="2241" spans="7:12" x14ac:dyDescent="0.25">
      <c r="G2241" s="30"/>
      <c r="H2241" s="30"/>
      <c r="I2241" s="30"/>
      <c r="J2241" s="30"/>
      <c r="K2241" s="30"/>
      <c r="L2241" s="30"/>
    </row>
    <row r="2242" spans="7:12" x14ac:dyDescent="0.25">
      <c r="G2242" s="30"/>
      <c r="H2242" s="30"/>
      <c r="I2242" s="30"/>
      <c r="J2242" s="30"/>
      <c r="K2242" s="30"/>
      <c r="L2242" s="30"/>
    </row>
    <row r="2243" spans="7:12" x14ac:dyDescent="0.25">
      <c r="G2243" s="30"/>
      <c r="H2243" s="30"/>
      <c r="I2243" s="30"/>
      <c r="J2243" s="30"/>
      <c r="K2243" s="30"/>
      <c r="L2243" s="30"/>
    </row>
    <row r="2244" spans="7:12" x14ac:dyDescent="0.25">
      <c r="G2244" s="30"/>
      <c r="H2244" s="30"/>
      <c r="I2244" s="30"/>
      <c r="J2244" s="30"/>
      <c r="K2244" s="30"/>
      <c r="L2244" s="30"/>
    </row>
    <row r="2245" spans="7:12" x14ac:dyDescent="0.25">
      <c r="G2245" s="30"/>
      <c r="H2245" s="30"/>
      <c r="I2245" s="30"/>
      <c r="J2245" s="30"/>
      <c r="K2245" s="30"/>
      <c r="L2245" s="30"/>
    </row>
    <row r="2246" spans="7:12" x14ac:dyDescent="0.25">
      <c r="G2246" s="30"/>
      <c r="H2246" s="30"/>
      <c r="I2246" s="30"/>
      <c r="J2246" s="30"/>
      <c r="K2246" s="30"/>
      <c r="L2246" s="30"/>
    </row>
    <row r="2247" spans="7:12" x14ac:dyDescent="0.25">
      <c r="G2247" s="30"/>
      <c r="H2247" s="30"/>
      <c r="I2247" s="30"/>
      <c r="J2247" s="30"/>
      <c r="K2247" s="30"/>
      <c r="L2247" s="30"/>
    </row>
    <row r="2248" spans="7:12" x14ac:dyDescent="0.25">
      <c r="G2248" s="30"/>
      <c r="H2248" s="30"/>
      <c r="I2248" s="30"/>
      <c r="J2248" s="30"/>
      <c r="K2248" s="30"/>
      <c r="L2248" s="30"/>
    </row>
    <row r="2249" spans="7:12" x14ac:dyDescent="0.25">
      <c r="G2249" s="30"/>
      <c r="H2249" s="30"/>
      <c r="I2249" s="30"/>
      <c r="J2249" s="30"/>
      <c r="K2249" s="30"/>
      <c r="L2249" s="30"/>
    </row>
    <row r="2250" spans="7:12" x14ac:dyDescent="0.25">
      <c r="G2250" s="30"/>
      <c r="H2250" s="30"/>
      <c r="I2250" s="30"/>
      <c r="J2250" s="30"/>
      <c r="K2250" s="30"/>
      <c r="L2250" s="30"/>
    </row>
    <row r="2251" spans="7:12" x14ac:dyDescent="0.25">
      <c r="G2251" s="30"/>
      <c r="H2251" s="30"/>
      <c r="I2251" s="30"/>
      <c r="J2251" s="30"/>
      <c r="K2251" s="30"/>
      <c r="L2251" s="30"/>
    </row>
    <row r="2252" spans="7:12" x14ac:dyDescent="0.25">
      <c r="G2252" s="30"/>
      <c r="H2252" s="30"/>
      <c r="I2252" s="30"/>
      <c r="J2252" s="30"/>
      <c r="K2252" s="30"/>
      <c r="L2252" s="30"/>
    </row>
    <row r="2253" spans="7:12" x14ac:dyDescent="0.25">
      <c r="G2253" s="30"/>
      <c r="H2253" s="30"/>
      <c r="I2253" s="30"/>
      <c r="J2253" s="30"/>
      <c r="K2253" s="30"/>
      <c r="L2253" s="30"/>
    </row>
    <row r="2254" spans="7:12" x14ac:dyDescent="0.25">
      <c r="G2254" s="30"/>
      <c r="H2254" s="30"/>
      <c r="I2254" s="30"/>
      <c r="J2254" s="30"/>
      <c r="K2254" s="30"/>
      <c r="L2254" s="30"/>
    </row>
    <row r="2255" spans="7:12" x14ac:dyDescent="0.25">
      <c r="G2255" s="30"/>
      <c r="H2255" s="30"/>
      <c r="I2255" s="30"/>
      <c r="J2255" s="30"/>
      <c r="K2255" s="30"/>
      <c r="L2255" s="30"/>
    </row>
    <row r="2256" spans="7:12" x14ac:dyDescent="0.25">
      <c r="G2256" s="30"/>
      <c r="H2256" s="30"/>
      <c r="I2256" s="30"/>
      <c r="J2256" s="30"/>
      <c r="K2256" s="30"/>
      <c r="L2256" s="30"/>
    </row>
    <row r="2257" spans="7:12" x14ac:dyDescent="0.25">
      <c r="G2257" s="30"/>
      <c r="H2257" s="30"/>
      <c r="I2257" s="30"/>
      <c r="J2257" s="30"/>
      <c r="K2257" s="30"/>
      <c r="L2257" s="30"/>
    </row>
    <row r="2258" spans="7:12" x14ac:dyDescent="0.25">
      <c r="G2258" s="30"/>
      <c r="H2258" s="30"/>
      <c r="I2258" s="30"/>
      <c r="J2258" s="30"/>
      <c r="K2258" s="30"/>
      <c r="L2258" s="30"/>
    </row>
    <row r="2259" spans="7:12" x14ac:dyDescent="0.25">
      <c r="G2259" s="30"/>
      <c r="H2259" s="30"/>
      <c r="I2259" s="30"/>
      <c r="J2259" s="30"/>
      <c r="K2259" s="30"/>
      <c r="L2259" s="30"/>
    </row>
    <row r="2260" spans="7:12" x14ac:dyDescent="0.25">
      <c r="G2260" s="30"/>
      <c r="H2260" s="30"/>
      <c r="I2260" s="30"/>
      <c r="J2260" s="30"/>
      <c r="K2260" s="30"/>
      <c r="L2260" s="30"/>
    </row>
    <row r="2261" spans="7:12" x14ac:dyDescent="0.25">
      <c r="G2261" s="30"/>
      <c r="H2261" s="30"/>
      <c r="I2261" s="30"/>
      <c r="J2261" s="30"/>
      <c r="K2261" s="30"/>
      <c r="L2261" s="30"/>
    </row>
    <row r="2262" spans="7:12" x14ac:dyDescent="0.25">
      <c r="G2262" s="30"/>
      <c r="H2262" s="30"/>
      <c r="I2262" s="30"/>
      <c r="J2262" s="30"/>
      <c r="K2262" s="30"/>
      <c r="L2262" s="30"/>
    </row>
    <row r="2263" spans="7:12" x14ac:dyDescent="0.25">
      <c r="G2263" s="30"/>
      <c r="H2263" s="30"/>
      <c r="I2263" s="30"/>
      <c r="J2263" s="30"/>
      <c r="K2263" s="30"/>
      <c r="L2263" s="30"/>
    </row>
    <row r="2264" spans="7:12" x14ac:dyDescent="0.25">
      <c r="G2264" s="30"/>
      <c r="H2264" s="30"/>
      <c r="I2264" s="30"/>
      <c r="J2264" s="30"/>
      <c r="K2264" s="30"/>
      <c r="L2264" s="30"/>
    </row>
    <row r="2265" spans="7:12" x14ac:dyDescent="0.25">
      <c r="G2265" s="30"/>
      <c r="H2265" s="30"/>
      <c r="I2265" s="30"/>
      <c r="J2265" s="30"/>
      <c r="K2265" s="30"/>
      <c r="L2265" s="30"/>
    </row>
    <row r="2266" spans="7:12" x14ac:dyDescent="0.25">
      <c r="G2266" s="30"/>
      <c r="H2266" s="30"/>
      <c r="I2266" s="30"/>
      <c r="J2266" s="30"/>
      <c r="K2266" s="30"/>
      <c r="L2266" s="30"/>
    </row>
    <row r="2267" spans="7:12" x14ac:dyDescent="0.25">
      <c r="G2267" s="30"/>
      <c r="H2267" s="30"/>
      <c r="I2267" s="30"/>
      <c r="J2267" s="30"/>
      <c r="K2267" s="30"/>
      <c r="L2267" s="30"/>
    </row>
    <row r="2268" spans="7:12" x14ac:dyDescent="0.25">
      <c r="G2268" s="30"/>
      <c r="H2268" s="30"/>
      <c r="I2268" s="30"/>
      <c r="J2268" s="30"/>
      <c r="K2268" s="30"/>
      <c r="L2268" s="30"/>
    </row>
    <row r="2269" spans="7:12" x14ac:dyDescent="0.25">
      <c r="G2269" s="30"/>
      <c r="H2269" s="30"/>
      <c r="I2269" s="30"/>
      <c r="J2269" s="30"/>
      <c r="K2269" s="30"/>
      <c r="L2269" s="30"/>
    </row>
    <row r="2270" spans="7:12" x14ac:dyDescent="0.25">
      <c r="G2270" s="30"/>
      <c r="H2270" s="30"/>
      <c r="I2270" s="30"/>
      <c r="J2270" s="30"/>
      <c r="K2270" s="30"/>
      <c r="L2270" s="30"/>
    </row>
    <row r="2271" spans="7:12" x14ac:dyDescent="0.25">
      <c r="G2271" s="30"/>
      <c r="H2271" s="30"/>
      <c r="I2271" s="30"/>
      <c r="J2271" s="30"/>
      <c r="K2271" s="30"/>
      <c r="L2271" s="30"/>
    </row>
    <row r="2272" spans="7:12" x14ac:dyDescent="0.25">
      <c r="G2272" s="30"/>
      <c r="H2272" s="30"/>
      <c r="I2272" s="30"/>
      <c r="J2272" s="30"/>
      <c r="K2272" s="30"/>
      <c r="L2272" s="30"/>
    </row>
    <row r="2273" spans="7:12" x14ac:dyDescent="0.25">
      <c r="G2273" s="30"/>
      <c r="H2273" s="30"/>
      <c r="I2273" s="30"/>
      <c r="J2273" s="30"/>
      <c r="K2273" s="30"/>
      <c r="L2273" s="30"/>
    </row>
    <row r="2274" spans="7:12" x14ac:dyDescent="0.25">
      <c r="G2274" s="30"/>
      <c r="H2274" s="30"/>
      <c r="I2274" s="30"/>
      <c r="J2274" s="30"/>
      <c r="K2274" s="30"/>
      <c r="L2274" s="30"/>
    </row>
    <row r="2275" spans="7:12" x14ac:dyDescent="0.25">
      <c r="G2275" s="30"/>
      <c r="H2275" s="30"/>
      <c r="I2275" s="30"/>
      <c r="J2275" s="30"/>
      <c r="K2275" s="30"/>
      <c r="L2275" s="30"/>
    </row>
    <row r="2276" spans="7:12" x14ac:dyDescent="0.25">
      <c r="G2276" s="30"/>
      <c r="H2276" s="30"/>
      <c r="I2276" s="30"/>
      <c r="J2276" s="30"/>
      <c r="K2276" s="30"/>
      <c r="L2276" s="30"/>
    </row>
    <row r="2277" spans="7:12" x14ac:dyDescent="0.25">
      <c r="G2277" s="30"/>
      <c r="H2277" s="30"/>
      <c r="I2277" s="30"/>
      <c r="J2277" s="30"/>
      <c r="K2277" s="30"/>
      <c r="L2277" s="30"/>
    </row>
    <row r="2278" spans="7:12" x14ac:dyDescent="0.25">
      <c r="G2278" s="30"/>
      <c r="H2278" s="30"/>
      <c r="I2278" s="30"/>
      <c r="J2278" s="30"/>
      <c r="K2278" s="30"/>
      <c r="L2278" s="30"/>
    </row>
    <row r="2279" spans="7:12" x14ac:dyDescent="0.25">
      <c r="G2279" s="30"/>
      <c r="H2279" s="30"/>
      <c r="I2279" s="30"/>
      <c r="J2279" s="30"/>
      <c r="K2279" s="30"/>
      <c r="L2279" s="30"/>
    </row>
    <row r="2280" spans="7:12" x14ac:dyDescent="0.25">
      <c r="G2280" s="30"/>
      <c r="H2280" s="30"/>
      <c r="I2280" s="30"/>
      <c r="J2280" s="30"/>
      <c r="K2280" s="30"/>
      <c r="L2280" s="30"/>
    </row>
    <row r="2281" spans="7:12" x14ac:dyDescent="0.25">
      <c r="G2281" s="30"/>
      <c r="H2281" s="30"/>
      <c r="I2281" s="30"/>
      <c r="J2281" s="30"/>
      <c r="K2281" s="30"/>
      <c r="L2281" s="30"/>
    </row>
    <row r="2282" spans="7:12" x14ac:dyDescent="0.25">
      <c r="G2282" s="30"/>
      <c r="H2282" s="30"/>
      <c r="I2282" s="30"/>
      <c r="J2282" s="30"/>
      <c r="K2282" s="30"/>
      <c r="L2282" s="30"/>
    </row>
    <row r="2283" spans="7:12" x14ac:dyDescent="0.25">
      <c r="G2283" s="30"/>
      <c r="H2283" s="30"/>
      <c r="I2283" s="30"/>
      <c r="J2283" s="30"/>
      <c r="K2283" s="30"/>
      <c r="L2283" s="30"/>
    </row>
    <row r="2284" spans="7:12" x14ac:dyDescent="0.25">
      <c r="G2284" s="30"/>
      <c r="H2284" s="30"/>
      <c r="I2284" s="30"/>
      <c r="J2284" s="30"/>
      <c r="K2284" s="30"/>
      <c r="L2284" s="30"/>
    </row>
    <row r="2285" spans="7:12" x14ac:dyDescent="0.25">
      <c r="G2285" s="30"/>
      <c r="H2285" s="30"/>
      <c r="I2285" s="30"/>
      <c r="J2285" s="30"/>
      <c r="K2285" s="30"/>
      <c r="L2285" s="30"/>
    </row>
    <row r="2286" spans="7:12" x14ac:dyDescent="0.25">
      <c r="G2286" s="30"/>
      <c r="H2286" s="30"/>
      <c r="I2286" s="30"/>
      <c r="J2286" s="30"/>
      <c r="K2286" s="30"/>
      <c r="L2286" s="30"/>
    </row>
    <row r="2287" spans="7:12" x14ac:dyDescent="0.25">
      <c r="G2287" s="30"/>
      <c r="H2287" s="30"/>
      <c r="I2287" s="30"/>
      <c r="J2287" s="30"/>
      <c r="K2287" s="30"/>
      <c r="L2287" s="30"/>
    </row>
    <row r="2288" spans="7:12" x14ac:dyDescent="0.25">
      <c r="G2288" s="30"/>
      <c r="H2288" s="30"/>
      <c r="I2288" s="30"/>
      <c r="J2288" s="30"/>
      <c r="K2288" s="30"/>
      <c r="L2288" s="30"/>
    </row>
    <row r="2289" spans="7:12" x14ac:dyDescent="0.25">
      <c r="G2289" s="30"/>
      <c r="H2289" s="30"/>
      <c r="I2289" s="30"/>
      <c r="J2289" s="30"/>
      <c r="K2289" s="30"/>
      <c r="L2289" s="30"/>
    </row>
    <row r="2290" spans="7:12" x14ac:dyDescent="0.25">
      <c r="G2290" s="30"/>
      <c r="H2290" s="30"/>
      <c r="I2290" s="30"/>
      <c r="J2290" s="30"/>
      <c r="K2290" s="30"/>
      <c r="L2290" s="30"/>
    </row>
    <row r="2291" spans="7:12" x14ac:dyDescent="0.25">
      <c r="G2291" s="30"/>
      <c r="H2291" s="30"/>
      <c r="I2291" s="30"/>
      <c r="J2291" s="30"/>
      <c r="K2291" s="30"/>
      <c r="L2291" s="30"/>
    </row>
    <row r="2292" spans="7:12" x14ac:dyDescent="0.25">
      <c r="G2292" s="30"/>
      <c r="H2292" s="30"/>
      <c r="I2292" s="30"/>
      <c r="J2292" s="30"/>
      <c r="K2292" s="30"/>
      <c r="L2292" s="30"/>
    </row>
    <row r="2293" spans="7:12" x14ac:dyDescent="0.25">
      <c r="G2293" s="30"/>
      <c r="H2293" s="30"/>
      <c r="I2293" s="30"/>
      <c r="J2293" s="30"/>
      <c r="K2293" s="30"/>
      <c r="L2293" s="30"/>
    </row>
    <row r="2294" spans="7:12" x14ac:dyDescent="0.25">
      <c r="G2294" s="30"/>
      <c r="H2294" s="30"/>
      <c r="I2294" s="30"/>
      <c r="J2294" s="30"/>
      <c r="K2294" s="30"/>
      <c r="L2294" s="30"/>
    </row>
    <row r="2295" spans="7:12" x14ac:dyDescent="0.25">
      <c r="G2295" s="30"/>
      <c r="H2295" s="30"/>
      <c r="I2295" s="30"/>
      <c r="J2295" s="30"/>
      <c r="K2295" s="30"/>
      <c r="L2295" s="30"/>
    </row>
    <row r="2296" spans="7:12" x14ac:dyDescent="0.25">
      <c r="G2296" s="30"/>
      <c r="H2296" s="30"/>
      <c r="I2296" s="30"/>
      <c r="J2296" s="30"/>
      <c r="K2296" s="30"/>
      <c r="L2296" s="30"/>
    </row>
    <row r="2297" spans="7:12" x14ac:dyDescent="0.25">
      <c r="G2297" s="30"/>
      <c r="H2297" s="30"/>
      <c r="I2297" s="30"/>
      <c r="J2297" s="30"/>
      <c r="K2297" s="30"/>
      <c r="L2297" s="30"/>
    </row>
    <row r="2298" spans="7:12" x14ac:dyDescent="0.25">
      <c r="G2298" s="30"/>
      <c r="H2298" s="30"/>
      <c r="I2298" s="30"/>
      <c r="J2298" s="30"/>
      <c r="K2298" s="30"/>
      <c r="L2298" s="30"/>
    </row>
    <row r="2299" spans="7:12" x14ac:dyDescent="0.25">
      <c r="G2299" s="30"/>
      <c r="H2299" s="30"/>
      <c r="I2299" s="30"/>
      <c r="J2299" s="30"/>
      <c r="K2299" s="30"/>
      <c r="L2299" s="30"/>
    </row>
    <row r="2300" spans="7:12" x14ac:dyDescent="0.25">
      <c r="G2300" s="30"/>
      <c r="H2300" s="30"/>
      <c r="I2300" s="30"/>
      <c r="J2300" s="30"/>
      <c r="K2300" s="30"/>
      <c r="L2300" s="30"/>
    </row>
    <row r="2301" spans="7:12" x14ac:dyDescent="0.25">
      <c r="G2301" s="30"/>
      <c r="H2301" s="30"/>
      <c r="I2301" s="30"/>
      <c r="J2301" s="30"/>
      <c r="K2301" s="30"/>
      <c r="L2301" s="30"/>
    </row>
    <row r="2302" spans="7:12" x14ac:dyDescent="0.25">
      <c r="G2302" s="30"/>
      <c r="H2302" s="30"/>
      <c r="I2302" s="30"/>
      <c r="J2302" s="30"/>
      <c r="K2302" s="30"/>
      <c r="L2302" s="30"/>
    </row>
    <row r="2303" spans="7:12" x14ac:dyDescent="0.25">
      <c r="G2303" s="30"/>
      <c r="H2303" s="30"/>
      <c r="I2303" s="30"/>
      <c r="J2303" s="30"/>
      <c r="K2303" s="30"/>
      <c r="L2303" s="30"/>
    </row>
    <row r="2304" spans="7:12" x14ac:dyDescent="0.25">
      <c r="G2304" s="30"/>
      <c r="H2304" s="30"/>
      <c r="I2304" s="30"/>
      <c r="J2304" s="30"/>
      <c r="K2304" s="30"/>
      <c r="L2304" s="30"/>
    </row>
    <row r="2305" spans="7:12" x14ac:dyDescent="0.25">
      <c r="G2305" s="30"/>
      <c r="H2305" s="30"/>
      <c r="I2305" s="30"/>
      <c r="J2305" s="30"/>
      <c r="K2305" s="30"/>
      <c r="L2305" s="30"/>
    </row>
    <row r="2306" spans="7:12" x14ac:dyDescent="0.25">
      <c r="G2306" s="30"/>
      <c r="H2306" s="30"/>
      <c r="I2306" s="30"/>
      <c r="J2306" s="30"/>
      <c r="K2306" s="30"/>
      <c r="L2306" s="30"/>
    </row>
    <row r="2307" spans="7:12" x14ac:dyDescent="0.25">
      <c r="G2307" s="30"/>
      <c r="H2307" s="30"/>
      <c r="I2307" s="30"/>
      <c r="J2307" s="30"/>
      <c r="K2307" s="30"/>
      <c r="L2307" s="30"/>
    </row>
    <row r="2308" spans="7:12" x14ac:dyDescent="0.25">
      <c r="G2308" s="30"/>
      <c r="H2308" s="30"/>
      <c r="I2308" s="30"/>
      <c r="J2308" s="30"/>
      <c r="K2308" s="30"/>
      <c r="L2308" s="30"/>
    </row>
    <row r="2309" spans="7:12" x14ac:dyDescent="0.25">
      <c r="G2309" s="30"/>
      <c r="H2309" s="30"/>
      <c r="I2309" s="30"/>
      <c r="J2309" s="30"/>
      <c r="K2309" s="30"/>
      <c r="L2309" s="30"/>
    </row>
    <row r="2310" spans="7:12" x14ac:dyDescent="0.25">
      <c r="G2310" s="30"/>
      <c r="H2310" s="30"/>
      <c r="I2310" s="30"/>
      <c r="J2310" s="30"/>
      <c r="K2310" s="30"/>
      <c r="L2310" s="30"/>
    </row>
    <row r="2311" spans="7:12" x14ac:dyDescent="0.25">
      <c r="G2311" s="30"/>
      <c r="H2311" s="30"/>
      <c r="I2311" s="30"/>
      <c r="J2311" s="30"/>
      <c r="K2311" s="30"/>
      <c r="L2311" s="30"/>
    </row>
    <row r="2312" spans="7:12" x14ac:dyDescent="0.25">
      <c r="G2312" s="30"/>
      <c r="H2312" s="30"/>
      <c r="I2312" s="30"/>
      <c r="J2312" s="30"/>
      <c r="K2312" s="30"/>
      <c r="L2312" s="30"/>
    </row>
    <row r="2313" spans="7:12" x14ac:dyDescent="0.25">
      <c r="G2313" s="30"/>
      <c r="H2313" s="30"/>
      <c r="I2313" s="30"/>
      <c r="J2313" s="30"/>
      <c r="K2313" s="30"/>
      <c r="L2313" s="30"/>
    </row>
    <row r="2314" spans="7:12" x14ac:dyDescent="0.25">
      <c r="G2314" s="30"/>
      <c r="H2314" s="30"/>
      <c r="I2314" s="30"/>
      <c r="J2314" s="30"/>
      <c r="K2314" s="30"/>
      <c r="L2314" s="30"/>
    </row>
    <row r="2315" spans="7:12" x14ac:dyDescent="0.25">
      <c r="G2315" s="30"/>
      <c r="H2315" s="30"/>
      <c r="I2315" s="30"/>
      <c r="J2315" s="30"/>
      <c r="K2315" s="30"/>
      <c r="L2315" s="30"/>
    </row>
    <row r="2316" spans="7:12" x14ac:dyDescent="0.25">
      <c r="G2316" s="30"/>
      <c r="H2316" s="30"/>
      <c r="I2316" s="30"/>
      <c r="J2316" s="30"/>
      <c r="K2316" s="30"/>
      <c r="L2316" s="30"/>
    </row>
    <row r="2317" spans="7:12" x14ac:dyDescent="0.25">
      <c r="G2317" s="30"/>
      <c r="H2317" s="30"/>
      <c r="I2317" s="30"/>
      <c r="J2317" s="30"/>
      <c r="K2317" s="30"/>
      <c r="L2317" s="30"/>
    </row>
    <row r="2318" spans="7:12" x14ac:dyDescent="0.25">
      <c r="G2318" s="30"/>
      <c r="H2318" s="30"/>
      <c r="I2318" s="30"/>
      <c r="J2318" s="30"/>
      <c r="K2318" s="30"/>
      <c r="L2318" s="30"/>
    </row>
    <row r="2319" spans="7:12" x14ac:dyDescent="0.25">
      <c r="G2319" s="30"/>
      <c r="H2319" s="30"/>
      <c r="I2319" s="30"/>
      <c r="J2319" s="30"/>
      <c r="K2319" s="30"/>
      <c r="L2319" s="30"/>
    </row>
    <row r="2320" spans="7:12" x14ac:dyDescent="0.25">
      <c r="G2320" s="30"/>
      <c r="H2320" s="30"/>
      <c r="I2320" s="30"/>
      <c r="J2320" s="30"/>
      <c r="K2320" s="30"/>
      <c r="L2320" s="30"/>
    </row>
    <row r="2321" spans="7:12" x14ac:dyDescent="0.25">
      <c r="G2321" s="30"/>
      <c r="H2321" s="30"/>
      <c r="I2321" s="30"/>
      <c r="J2321" s="30"/>
      <c r="K2321" s="30"/>
      <c r="L2321" s="30"/>
    </row>
    <row r="2322" spans="7:12" x14ac:dyDescent="0.25">
      <c r="G2322" s="30"/>
      <c r="H2322" s="30"/>
      <c r="I2322" s="30"/>
      <c r="J2322" s="30"/>
      <c r="K2322" s="30"/>
      <c r="L2322" s="30"/>
    </row>
    <row r="2323" spans="7:12" x14ac:dyDescent="0.25">
      <c r="G2323" s="30"/>
      <c r="H2323" s="30"/>
      <c r="I2323" s="30"/>
      <c r="J2323" s="30"/>
      <c r="K2323" s="30"/>
      <c r="L2323" s="30"/>
    </row>
    <row r="2324" spans="7:12" x14ac:dyDescent="0.25">
      <c r="G2324" s="30"/>
      <c r="H2324" s="30"/>
      <c r="I2324" s="30"/>
      <c r="J2324" s="30"/>
      <c r="K2324" s="30"/>
      <c r="L2324" s="30"/>
    </row>
    <row r="2325" spans="7:12" x14ac:dyDescent="0.25">
      <c r="G2325" s="30"/>
      <c r="H2325" s="30"/>
      <c r="I2325" s="30"/>
      <c r="J2325" s="30"/>
      <c r="K2325" s="30"/>
      <c r="L2325" s="30"/>
    </row>
    <row r="2326" spans="7:12" x14ac:dyDescent="0.25">
      <c r="G2326" s="30"/>
      <c r="H2326" s="30"/>
      <c r="I2326" s="30"/>
      <c r="J2326" s="30"/>
      <c r="K2326" s="30"/>
      <c r="L2326" s="30"/>
    </row>
    <row r="2327" spans="7:12" x14ac:dyDescent="0.25">
      <c r="G2327" s="30"/>
      <c r="H2327" s="30"/>
      <c r="I2327" s="30"/>
      <c r="J2327" s="30"/>
      <c r="K2327" s="30"/>
      <c r="L2327" s="30"/>
    </row>
    <row r="2328" spans="7:12" x14ac:dyDescent="0.25">
      <c r="G2328" s="30"/>
      <c r="H2328" s="30"/>
      <c r="I2328" s="30"/>
      <c r="J2328" s="30"/>
      <c r="K2328" s="30"/>
      <c r="L2328" s="30"/>
    </row>
    <row r="2329" spans="7:12" x14ac:dyDescent="0.25">
      <c r="G2329" s="30"/>
      <c r="H2329" s="30"/>
      <c r="I2329" s="30"/>
      <c r="J2329" s="30"/>
      <c r="K2329" s="30"/>
      <c r="L2329" s="30"/>
    </row>
    <row r="2330" spans="7:12" x14ac:dyDescent="0.25">
      <c r="G2330" s="30"/>
      <c r="H2330" s="30"/>
      <c r="I2330" s="30"/>
      <c r="J2330" s="30"/>
      <c r="K2330" s="30"/>
      <c r="L2330" s="30"/>
    </row>
    <row r="2331" spans="7:12" x14ac:dyDescent="0.25">
      <c r="G2331" s="30"/>
      <c r="H2331" s="30"/>
      <c r="I2331" s="30"/>
      <c r="J2331" s="30"/>
      <c r="K2331" s="30"/>
      <c r="L2331" s="30"/>
    </row>
    <row r="2332" spans="7:12" x14ac:dyDescent="0.25">
      <c r="G2332" s="30"/>
      <c r="H2332" s="30"/>
      <c r="I2332" s="30"/>
      <c r="J2332" s="30"/>
      <c r="K2332" s="30"/>
      <c r="L2332" s="30"/>
    </row>
    <row r="2333" spans="7:12" x14ac:dyDescent="0.25">
      <c r="G2333" s="30"/>
      <c r="H2333" s="30"/>
      <c r="I2333" s="30"/>
      <c r="J2333" s="30"/>
      <c r="K2333" s="30"/>
      <c r="L2333" s="30"/>
    </row>
    <row r="2334" spans="7:12" x14ac:dyDescent="0.25">
      <c r="G2334" s="30"/>
      <c r="H2334" s="30"/>
      <c r="I2334" s="30"/>
      <c r="J2334" s="30"/>
      <c r="K2334" s="30"/>
      <c r="L2334" s="30"/>
    </row>
    <row r="2335" spans="7:12" x14ac:dyDescent="0.25">
      <c r="G2335" s="30"/>
      <c r="H2335" s="30"/>
      <c r="I2335" s="30"/>
      <c r="J2335" s="30"/>
      <c r="K2335" s="30"/>
      <c r="L2335" s="30"/>
    </row>
    <row r="2336" spans="7:12" x14ac:dyDescent="0.25">
      <c r="G2336" s="30"/>
      <c r="H2336" s="30"/>
      <c r="I2336" s="30"/>
      <c r="J2336" s="30"/>
      <c r="K2336" s="30"/>
      <c r="L2336" s="30"/>
    </row>
    <row r="2337" spans="7:12" x14ac:dyDescent="0.25">
      <c r="G2337" s="30"/>
      <c r="H2337" s="30"/>
      <c r="I2337" s="30"/>
      <c r="J2337" s="30"/>
      <c r="K2337" s="30"/>
      <c r="L2337" s="30"/>
    </row>
    <row r="2338" spans="7:12" x14ac:dyDescent="0.25">
      <c r="G2338" s="30"/>
      <c r="H2338" s="30"/>
      <c r="I2338" s="30"/>
      <c r="J2338" s="30"/>
      <c r="K2338" s="30"/>
      <c r="L2338" s="30"/>
    </row>
    <row r="2339" spans="7:12" x14ac:dyDescent="0.25">
      <c r="G2339" s="30"/>
      <c r="H2339" s="30"/>
      <c r="I2339" s="30"/>
      <c r="J2339" s="30"/>
      <c r="K2339" s="30"/>
      <c r="L2339" s="30"/>
    </row>
    <row r="2340" spans="7:12" x14ac:dyDescent="0.25">
      <c r="G2340" s="30"/>
      <c r="H2340" s="30"/>
      <c r="I2340" s="30"/>
      <c r="J2340" s="30"/>
      <c r="K2340" s="30"/>
      <c r="L2340" s="30"/>
    </row>
    <row r="2341" spans="7:12" x14ac:dyDescent="0.25">
      <c r="G2341" s="30"/>
      <c r="H2341" s="30"/>
      <c r="I2341" s="30"/>
      <c r="J2341" s="30"/>
      <c r="K2341" s="30"/>
      <c r="L2341" s="30"/>
    </row>
    <row r="2342" spans="7:12" x14ac:dyDescent="0.25">
      <c r="G2342" s="30"/>
      <c r="H2342" s="30"/>
      <c r="I2342" s="30"/>
      <c r="J2342" s="30"/>
      <c r="K2342" s="30"/>
      <c r="L2342" s="30"/>
    </row>
    <row r="2343" spans="7:12" x14ac:dyDescent="0.25">
      <c r="G2343" s="30"/>
      <c r="H2343" s="30"/>
      <c r="I2343" s="30"/>
      <c r="J2343" s="30"/>
      <c r="K2343" s="30"/>
      <c r="L2343" s="30"/>
    </row>
    <row r="2344" spans="7:12" x14ac:dyDescent="0.25">
      <c r="G2344" s="30"/>
      <c r="H2344" s="30"/>
      <c r="I2344" s="30"/>
      <c r="J2344" s="30"/>
      <c r="K2344" s="30"/>
      <c r="L2344" s="30"/>
    </row>
    <row r="2345" spans="7:12" x14ac:dyDescent="0.25">
      <c r="G2345" s="30"/>
      <c r="H2345" s="30"/>
      <c r="I2345" s="30"/>
      <c r="J2345" s="30"/>
      <c r="K2345" s="30"/>
      <c r="L2345" s="30"/>
    </row>
    <row r="2346" spans="7:12" x14ac:dyDescent="0.25">
      <c r="G2346" s="30"/>
      <c r="H2346" s="30"/>
      <c r="I2346" s="30"/>
      <c r="J2346" s="30"/>
      <c r="K2346" s="30"/>
      <c r="L2346" s="30"/>
    </row>
    <row r="2347" spans="7:12" x14ac:dyDescent="0.25">
      <c r="G2347" s="30"/>
      <c r="H2347" s="30"/>
      <c r="I2347" s="30"/>
      <c r="J2347" s="30"/>
      <c r="K2347" s="30"/>
      <c r="L2347" s="30"/>
    </row>
    <row r="2348" spans="7:12" x14ac:dyDescent="0.25">
      <c r="G2348" s="30"/>
      <c r="H2348" s="30"/>
      <c r="I2348" s="30"/>
      <c r="J2348" s="30"/>
      <c r="K2348" s="30"/>
      <c r="L2348" s="30"/>
    </row>
    <row r="2349" spans="7:12" x14ac:dyDescent="0.25">
      <c r="G2349" s="30"/>
      <c r="H2349" s="30"/>
      <c r="I2349" s="30"/>
      <c r="J2349" s="30"/>
      <c r="K2349" s="30"/>
      <c r="L2349" s="30"/>
    </row>
    <row r="2350" spans="7:12" x14ac:dyDescent="0.25">
      <c r="G2350" s="30"/>
      <c r="H2350" s="30"/>
      <c r="I2350" s="30"/>
      <c r="J2350" s="30"/>
      <c r="K2350" s="30"/>
      <c r="L2350" s="30"/>
    </row>
    <row r="2351" spans="7:12" x14ac:dyDescent="0.25">
      <c r="G2351" s="30"/>
      <c r="H2351" s="30"/>
      <c r="I2351" s="30"/>
      <c r="J2351" s="30"/>
      <c r="K2351" s="30"/>
      <c r="L2351" s="30"/>
    </row>
    <row r="2352" spans="7:12" x14ac:dyDescent="0.25">
      <c r="G2352" s="30"/>
      <c r="H2352" s="30"/>
      <c r="I2352" s="30"/>
      <c r="J2352" s="30"/>
      <c r="K2352" s="30"/>
      <c r="L2352" s="30"/>
    </row>
    <row r="2353" spans="7:12" x14ac:dyDescent="0.25">
      <c r="G2353" s="30"/>
      <c r="H2353" s="30"/>
      <c r="I2353" s="30"/>
      <c r="J2353" s="30"/>
      <c r="K2353" s="30"/>
      <c r="L2353" s="30"/>
    </row>
    <row r="2354" spans="7:12" x14ac:dyDescent="0.25">
      <c r="G2354" s="30"/>
      <c r="H2354" s="30"/>
      <c r="I2354" s="30"/>
      <c r="J2354" s="30"/>
      <c r="K2354" s="30"/>
      <c r="L2354" s="30"/>
    </row>
    <row r="2355" spans="7:12" x14ac:dyDescent="0.25">
      <c r="G2355" s="30"/>
      <c r="H2355" s="30"/>
      <c r="I2355" s="30"/>
      <c r="J2355" s="30"/>
      <c r="K2355" s="30"/>
      <c r="L2355" s="30"/>
    </row>
    <row r="2356" spans="7:12" x14ac:dyDescent="0.25">
      <c r="G2356" s="30"/>
      <c r="H2356" s="30"/>
      <c r="I2356" s="30"/>
      <c r="J2356" s="30"/>
      <c r="K2356" s="30"/>
      <c r="L2356" s="30"/>
    </row>
    <row r="2357" spans="7:12" x14ac:dyDescent="0.25">
      <c r="G2357" s="30"/>
      <c r="H2357" s="30"/>
      <c r="I2357" s="30"/>
      <c r="J2357" s="30"/>
      <c r="K2357" s="30"/>
      <c r="L2357" s="30"/>
    </row>
    <row r="2358" spans="7:12" x14ac:dyDescent="0.25">
      <c r="G2358" s="30"/>
      <c r="H2358" s="30"/>
      <c r="I2358" s="30"/>
      <c r="J2358" s="30"/>
      <c r="K2358" s="30"/>
      <c r="L2358" s="30"/>
    </row>
    <row r="2359" spans="7:12" x14ac:dyDescent="0.25">
      <c r="G2359" s="30"/>
      <c r="H2359" s="30"/>
      <c r="I2359" s="30"/>
      <c r="J2359" s="30"/>
      <c r="K2359" s="30"/>
      <c r="L2359" s="30"/>
    </row>
    <row r="2360" spans="7:12" x14ac:dyDescent="0.25">
      <c r="G2360" s="30"/>
      <c r="H2360" s="30"/>
      <c r="I2360" s="30"/>
      <c r="J2360" s="30"/>
      <c r="K2360" s="30"/>
      <c r="L2360" s="30"/>
    </row>
    <row r="2361" spans="7:12" x14ac:dyDescent="0.25">
      <c r="G2361" s="30"/>
      <c r="H2361" s="30"/>
      <c r="I2361" s="30"/>
      <c r="J2361" s="30"/>
      <c r="K2361" s="30"/>
      <c r="L2361" s="30"/>
    </row>
    <row r="2362" spans="7:12" x14ac:dyDescent="0.25">
      <c r="G2362" s="30"/>
      <c r="H2362" s="30"/>
      <c r="I2362" s="30"/>
      <c r="J2362" s="30"/>
      <c r="K2362" s="30"/>
      <c r="L2362" s="30"/>
    </row>
    <row r="2363" spans="7:12" x14ac:dyDescent="0.25">
      <c r="G2363" s="30"/>
      <c r="H2363" s="30"/>
      <c r="I2363" s="30"/>
      <c r="J2363" s="30"/>
      <c r="K2363" s="30"/>
      <c r="L2363" s="30"/>
    </row>
    <row r="2364" spans="7:12" x14ac:dyDescent="0.25">
      <c r="G2364" s="30"/>
      <c r="H2364" s="30"/>
      <c r="I2364" s="30"/>
      <c r="J2364" s="30"/>
      <c r="K2364" s="30"/>
      <c r="L2364" s="30"/>
    </row>
    <row r="2365" spans="7:12" x14ac:dyDescent="0.25">
      <c r="G2365" s="30"/>
      <c r="H2365" s="30"/>
      <c r="I2365" s="30"/>
      <c r="J2365" s="30"/>
      <c r="K2365" s="30"/>
      <c r="L2365" s="30"/>
    </row>
    <row r="2366" spans="7:12" x14ac:dyDescent="0.25">
      <c r="G2366" s="30"/>
      <c r="H2366" s="30"/>
      <c r="I2366" s="30"/>
      <c r="J2366" s="30"/>
      <c r="K2366" s="30"/>
      <c r="L2366" s="30"/>
    </row>
    <row r="2367" spans="7:12" x14ac:dyDescent="0.25">
      <c r="G2367" s="30"/>
      <c r="H2367" s="30"/>
      <c r="I2367" s="30"/>
      <c r="J2367" s="30"/>
      <c r="K2367" s="30"/>
      <c r="L2367" s="30"/>
    </row>
    <row r="2368" spans="7:12" x14ac:dyDescent="0.25">
      <c r="G2368" s="30"/>
      <c r="H2368" s="30"/>
      <c r="I2368" s="30"/>
      <c r="J2368" s="30"/>
      <c r="K2368" s="30"/>
      <c r="L2368" s="30"/>
    </row>
    <row r="2369" spans="7:12" x14ac:dyDescent="0.25">
      <c r="G2369" s="30"/>
      <c r="H2369" s="30"/>
      <c r="I2369" s="30"/>
      <c r="J2369" s="30"/>
      <c r="K2369" s="30"/>
      <c r="L2369" s="30"/>
    </row>
    <row r="2370" spans="7:12" x14ac:dyDescent="0.25">
      <c r="G2370" s="30"/>
      <c r="H2370" s="30"/>
      <c r="I2370" s="30"/>
      <c r="J2370" s="30"/>
      <c r="K2370" s="30"/>
      <c r="L2370" s="30"/>
    </row>
    <row r="2371" spans="7:12" x14ac:dyDescent="0.25">
      <c r="G2371" s="30"/>
      <c r="H2371" s="30"/>
      <c r="I2371" s="30"/>
      <c r="J2371" s="30"/>
      <c r="K2371" s="30"/>
      <c r="L2371" s="30"/>
    </row>
    <row r="2372" spans="7:12" x14ac:dyDescent="0.25">
      <c r="G2372" s="30"/>
      <c r="H2372" s="30"/>
      <c r="I2372" s="30"/>
      <c r="J2372" s="30"/>
      <c r="K2372" s="30"/>
      <c r="L2372" s="30"/>
    </row>
    <row r="2373" spans="7:12" x14ac:dyDescent="0.25">
      <c r="G2373" s="30"/>
      <c r="H2373" s="30"/>
      <c r="I2373" s="30"/>
      <c r="J2373" s="30"/>
      <c r="K2373" s="30"/>
      <c r="L2373" s="30"/>
    </row>
    <row r="2374" spans="7:12" x14ac:dyDescent="0.25">
      <c r="G2374" s="30"/>
      <c r="H2374" s="30"/>
      <c r="I2374" s="30"/>
      <c r="J2374" s="30"/>
      <c r="K2374" s="30"/>
      <c r="L2374" s="30"/>
    </row>
    <row r="2375" spans="7:12" x14ac:dyDescent="0.25">
      <c r="G2375" s="30"/>
      <c r="H2375" s="30"/>
      <c r="I2375" s="30"/>
      <c r="J2375" s="30"/>
      <c r="K2375" s="30"/>
      <c r="L2375" s="30"/>
    </row>
    <row r="2376" spans="7:12" x14ac:dyDescent="0.25">
      <c r="G2376" s="30"/>
      <c r="H2376" s="30"/>
      <c r="I2376" s="30"/>
      <c r="J2376" s="30"/>
      <c r="K2376" s="30"/>
      <c r="L2376" s="30"/>
    </row>
    <row r="2377" spans="7:12" x14ac:dyDescent="0.25">
      <c r="G2377" s="30"/>
      <c r="H2377" s="30"/>
      <c r="I2377" s="30"/>
      <c r="J2377" s="30"/>
      <c r="K2377" s="30"/>
      <c r="L2377" s="30"/>
    </row>
    <row r="2378" spans="7:12" x14ac:dyDescent="0.25">
      <c r="G2378" s="30"/>
      <c r="H2378" s="30"/>
      <c r="I2378" s="30"/>
      <c r="J2378" s="30"/>
      <c r="K2378" s="30"/>
      <c r="L2378" s="30"/>
    </row>
    <row r="2379" spans="7:12" x14ac:dyDescent="0.25">
      <c r="G2379" s="30"/>
      <c r="H2379" s="30"/>
      <c r="I2379" s="30"/>
      <c r="J2379" s="30"/>
      <c r="K2379" s="30"/>
      <c r="L2379" s="30"/>
    </row>
    <row r="2380" spans="7:12" x14ac:dyDescent="0.25">
      <c r="G2380" s="30"/>
      <c r="H2380" s="30"/>
      <c r="I2380" s="30"/>
      <c r="J2380" s="30"/>
      <c r="K2380" s="30"/>
      <c r="L2380" s="30"/>
    </row>
    <row r="2381" spans="7:12" x14ac:dyDescent="0.25">
      <c r="G2381" s="30"/>
      <c r="H2381" s="30"/>
      <c r="I2381" s="30"/>
      <c r="J2381" s="30"/>
      <c r="K2381" s="30"/>
      <c r="L2381" s="30"/>
    </row>
    <row r="2382" spans="7:12" x14ac:dyDescent="0.25">
      <c r="G2382" s="30"/>
      <c r="H2382" s="30"/>
      <c r="I2382" s="30"/>
      <c r="J2382" s="30"/>
      <c r="K2382" s="30"/>
      <c r="L2382" s="30"/>
    </row>
    <row r="2383" spans="7:12" x14ac:dyDescent="0.25">
      <c r="G2383" s="30"/>
      <c r="H2383" s="30"/>
      <c r="I2383" s="30"/>
      <c r="J2383" s="30"/>
      <c r="K2383" s="30"/>
      <c r="L2383" s="30"/>
    </row>
    <row r="2384" spans="7:12" x14ac:dyDescent="0.25">
      <c r="G2384" s="30"/>
      <c r="H2384" s="30"/>
      <c r="I2384" s="30"/>
      <c r="J2384" s="30"/>
      <c r="K2384" s="30"/>
      <c r="L2384" s="30"/>
    </row>
    <row r="2385" spans="7:12" x14ac:dyDescent="0.25">
      <c r="G2385" s="30"/>
      <c r="H2385" s="30"/>
      <c r="I2385" s="30"/>
      <c r="J2385" s="30"/>
      <c r="K2385" s="30"/>
      <c r="L2385" s="30"/>
    </row>
    <row r="2386" spans="7:12" x14ac:dyDescent="0.25">
      <c r="G2386" s="30"/>
      <c r="H2386" s="30"/>
      <c r="I2386" s="30"/>
      <c r="J2386" s="30"/>
      <c r="K2386" s="30"/>
      <c r="L2386" s="30"/>
    </row>
    <row r="2387" spans="7:12" x14ac:dyDescent="0.25">
      <c r="G2387" s="30"/>
      <c r="H2387" s="30"/>
      <c r="I2387" s="30"/>
      <c r="J2387" s="30"/>
      <c r="K2387" s="30"/>
      <c r="L2387" s="30"/>
    </row>
    <row r="2388" spans="7:12" x14ac:dyDescent="0.25">
      <c r="G2388" s="30"/>
      <c r="H2388" s="30"/>
      <c r="I2388" s="30"/>
      <c r="J2388" s="30"/>
      <c r="K2388" s="30"/>
      <c r="L2388" s="30"/>
    </row>
    <row r="2389" spans="7:12" x14ac:dyDescent="0.25">
      <c r="G2389" s="30"/>
      <c r="H2389" s="30"/>
      <c r="I2389" s="30"/>
      <c r="J2389" s="30"/>
      <c r="K2389" s="30"/>
      <c r="L2389" s="30"/>
    </row>
    <row r="2390" spans="7:12" x14ac:dyDescent="0.25">
      <c r="G2390" s="30"/>
      <c r="H2390" s="30"/>
      <c r="I2390" s="30"/>
      <c r="J2390" s="30"/>
      <c r="K2390" s="30"/>
      <c r="L2390" s="30"/>
    </row>
    <row r="2391" spans="7:12" x14ac:dyDescent="0.25">
      <c r="G2391" s="30"/>
      <c r="H2391" s="30"/>
      <c r="I2391" s="30"/>
      <c r="J2391" s="30"/>
      <c r="K2391" s="30"/>
      <c r="L2391" s="30"/>
    </row>
    <row r="2392" spans="7:12" x14ac:dyDescent="0.25">
      <c r="G2392" s="30"/>
      <c r="H2392" s="30"/>
      <c r="I2392" s="30"/>
      <c r="J2392" s="30"/>
      <c r="K2392" s="30"/>
      <c r="L2392" s="30"/>
    </row>
    <row r="2393" spans="7:12" x14ac:dyDescent="0.25">
      <c r="G2393" s="30"/>
      <c r="H2393" s="30"/>
      <c r="I2393" s="30"/>
      <c r="J2393" s="30"/>
      <c r="K2393" s="30"/>
      <c r="L2393" s="30"/>
    </row>
    <row r="2394" spans="7:12" x14ac:dyDescent="0.25">
      <c r="G2394" s="30"/>
      <c r="H2394" s="30"/>
      <c r="I2394" s="30"/>
      <c r="J2394" s="30"/>
      <c r="K2394" s="30"/>
      <c r="L2394" s="30"/>
    </row>
    <row r="2395" spans="7:12" x14ac:dyDescent="0.25">
      <c r="G2395" s="30"/>
      <c r="H2395" s="30"/>
      <c r="I2395" s="30"/>
      <c r="J2395" s="30"/>
      <c r="K2395" s="30"/>
      <c r="L2395" s="30"/>
    </row>
    <row r="2396" spans="7:12" x14ac:dyDescent="0.25">
      <c r="G2396" s="30"/>
      <c r="H2396" s="30"/>
      <c r="I2396" s="30"/>
      <c r="J2396" s="30"/>
      <c r="K2396" s="30"/>
      <c r="L2396" s="30"/>
    </row>
    <row r="2397" spans="7:12" x14ac:dyDescent="0.25">
      <c r="G2397" s="30"/>
      <c r="H2397" s="30"/>
      <c r="I2397" s="30"/>
      <c r="J2397" s="30"/>
      <c r="K2397" s="30"/>
      <c r="L2397" s="30"/>
    </row>
    <row r="2398" spans="7:12" x14ac:dyDescent="0.25">
      <c r="G2398" s="30"/>
      <c r="H2398" s="30"/>
      <c r="I2398" s="30"/>
      <c r="J2398" s="30"/>
      <c r="K2398" s="30"/>
      <c r="L2398" s="30"/>
    </row>
    <row r="2399" spans="7:12" x14ac:dyDescent="0.25">
      <c r="G2399" s="30"/>
      <c r="H2399" s="30"/>
      <c r="I2399" s="30"/>
      <c r="J2399" s="30"/>
      <c r="K2399" s="30"/>
      <c r="L2399" s="30"/>
    </row>
    <row r="2400" spans="7:12" x14ac:dyDescent="0.25">
      <c r="G2400" s="30"/>
      <c r="H2400" s="30"/>
      <c r="I2400" s="30"/>
      <c r="J2400" s="30"/>
      <c r="K2400" s="30"/>
      <c r="L2400" s="30"/>
    </row>
    <row r="2401" spans="7:12" x14ac:dyDescent="0.25">
      <c r="G2401" s="30"/>
      <c r="H2401" s="30"/>
      <c r="I2401" s="30"/>
      <c r="J2401" s="30"/>
      <c r="K2401" s="30"/>
      <c r="L2401" s="30"/>
    </row>
    <row r="2402" spans="7:12" x14ac:dyDescent="0.25">
      <c r="G2402" s="30"/>
      <c r="H2402" s="30"/>
      <c r="I2402" s="30"/>
      <c r="J2402" s="30"/>
      <c r="K2402" s="30"/>
      <c r="L2402" s="30"/>
    </row>
    <row r="2403" spans="7:12" x14ac:dyDescent="0.25">
      <c r="G2403" s="30"/>
      <c r="H2403" s="30"/>
      <c r="I2403" s="30"/>
      <c r="J2403" s="30"/>
      <c r="K2403" s="30"/>
      <c r="L2403" s="30"/>
    </row>
    <row r="2404" spans="7:12" x14ac:dyDescent="0.25">
      <c r="G2404" s="30"/>
      <c r="H2404" s="30"/>
      <c r="I2404" s="30"/>
      <c r="J2404" s="30"/>
      <c r="K2404" s="30"/>
      <c r="L2404" s="30"/>
    </row>
    <row r="2405" spans="7:12" x14ac:dyDescent="0.25">
      <c r="G2405" s="30"/>
      <c r="H2405" s="30"/>
      <c r="I2405" s="30"/>
      <c r="J2405" s="30"/>
      <c r="K2405" s="30"/>
      <c r="L2405" s="30"/>
    </row>
    <row r="2406" spans="7:12" x14ac:dyDescent="0.25">
      <c r="G2406" s="30"/>
      <c r="H2406" s="30"/>
      <c r="I2406" s="30"/>
      <c r="J2406" s="30"/>
      <c r="K2406" s="30"/>
      <c r="L2406" s="30"/>
    </row>
    <row r="2407" spans="7:12" x14ac:dyDescent="0.25">
      <c r="G2407" s="30"/>
      <c r="H2407" s="30"/>
      <c r="I2407" s="30"/>
      <c r="J2407" s="30"/>
      <c r="K2407" s="30"/>
      <c r="L2407" s="30"/>
    </row>
    <row r="2408" spans="7:12" x14ac:dyDescent="0.25">
      <c r="G2408" s="30"/>
      <c r="H2408" s="30"/>
      <c r="I2408" s="30"/>
      <c r="J2408" s="30"/>
      <c r="K2408" s="30"/>
      <c r="L2408" s="30"/>
    </row>
    <row r="2409" spans="7:12" x14ac:dyDescent="0.25">
      <c r="G2409" s="30"/>
      <c r="H2409" s="30"/>
      <c r="I2409" s="30"/>
      <c r="J2409" s="30"/>
      <c r="K2409" s="30"/>
      <c r="L2409" s="30"/>
    </row>
    <row r="2410" spans="7:12" x14ac:dyDescent="0.25">
      <c r="G2410" s="30"/>
      <c r="H2410" s="30"/>
      <c r="I2410" s="30"/>
      <c r="J2410" s="30"/>
      <c r="K2410" s="30"/>
      <c r="L2410" s="30"/>
    </row>
    <row r="2411" spans="7:12" x14ac:dyDescent="0.25">
      <c r="G2411" s="30"/>
      <c r="H2411" s="30"/>
      <c r="I2411" s="30"/>
      <c r="J2411" s="30"/>
      <c r="K2411" s="30"/>
      <c r="L2411" s="30"/>
    </row>
    <row r="2412" spans="7:12" x14ac:dyDescent="0.25">
      <c r="G2412" s="30"/>
      <c r="H2412" s="30"/>
      <c r="I2412" s="30"/>
      <c r="J2412" s="30"/>
      <c r="K2412" s="30"/>
      <c r="L2412" s="30"/>
    </row>
    <row r="2413" spans="7:12" x14ac:dyDescent="0.25">
      <c r="G2413" s="30"/>
      <c r="H2413" s="30"/>
      <c r="I2413" s="30"/>
      <c r="J2413" s="30"/>
      <c r="K2413" s="30"/>
      <c r="L2413" s="30"/>
    </row>
    <row r="2414" spans="7:12" x14ac:dyDescent="0.25">
      <c r="G2414" s="30"/>
      <c r="H2414" s="30"/>
      <c r="I2414" s="30"/>
      <c r="J2414" s="30"/>
      <c r="K2414" s="30"/>
      <c r="L2414" s="30"/>
    </row>
    <row r="2415" spans="7:12" x14ac:dyDescent="0.25">
      <c r="G2415" s="30"/>
      <c r="H2415" s="30"/>
      <c r="I2415" s="30"/>
      <c r="J2415" s="30"/>
      <c r="K2415" s="30"/>
      <c r="L2415" s="30"/>
    </row>
    <row r="2416" spans="7:12" x14ac:dyDescent="0.25">
      <c r="G2416" s="30"/>
      <c r="H2416" s="30"/>
      <c r="I2416" s="30"/>
      <c r="J2416" s="30"/>
      <c r="K2416" s="30"/>
      <c r="L2416" s="30"/>
    </row>
    <row r="2417" spans="7:12" x14ac:dyDescent="0.25">
      <c r="G2417" s="30"/>
      <c r="H2417" s="30"/>
      <c r="I2417" s="30"/>
      <c r="J2417" s="30"/>
      <c r="K2417" s="30"/>
      <c r="L2417" s="30"/>
    </row>
    <row r="2418" spans="7:12" x14ac:dyDescent="0.25">
      <c r="G2418" s="30"/>
      <c r="H2418" s="30"/>
      <c r="I2418" s="30"/>
      <c r="J2418" s="30"/>
      <c r="K2418" s="30"/>
      <c r="L2418" s="30"/>
    </row>
    <row r="2419" spans="7:12" x14ac:dyDescent="0.25">
      <c r="G2419" s="30"/>
      <c r="H2419" s="30"/>
      <c r="I2419" s="30"/>
      <c r="J2419" s="30"/>
      <c r="K2419" s="30"/>
      <c r="L2419" s="30"/>
    </row>
    <row r="2420" spans="7:12" x14ac:dyDescent="0.25">
      <c r="G2420" s="30"/>
      <c r="H2420" s="30"/>
      <c r="I2420" s="30"/>
      <c r="J2420" s="30"/>
      <c r="K2420" s="30"/>
      <c r="L2420" s="30"/>
    </row>
    <row r="2421" spans="7:12" x14ac:dyDescent="0.25">
      <c r="G2421" s="30"/>
      <c r="H2421" s="30"/>
      <c r="I2421" s="30"/>
      <c r="J2421" s="30"/>
      <c r="K2421" s="30"/>
      <c r="L2421" s="30"/>
    </row>
    <row r="2422" spans="7:12" x14ac:dyDescent="0.25">
      <c r="G2422" s="30"/>
      <c r="H2422" s="30"/>
      <c r="I2422" s="30"/>
      <c r="J2422" s="30"/>
      <c r="K2422" s="30"/>
      <c r="L2422" s="30"/>
    </row>
    <row r="2423" spans="7:12" x14ac:dyDescent="0.25">
      <c r="G2423" s="30"/>
      <c r="H2423" s="30"/>
      <c r="I2423" s="30"/>
      <c r="J2423" s="30"/>
      <c r="K2423" s="30"/>
      <c r="L2423" s="30"/>
    </row>
    <row r="2424" spans="7:12" x14ac:dyDescent="0.25">
      <c r="G2424" s="30"/>
      <c r="H2424" s="30"/>
      <c r="I2424" s="30"/>
      <c r="J2424" s="30"/>
      <c r="K2424" s="30"/>
      <c r="L2424" s="30"/>
    </row>
    <row r="2425" spans="7:12" x14ac:dyDescent="0.25">
      <c r="G2425" s="30"/>
      <c r="H2425" s="30"/>
      <c r="I2425" s="30"/>
      <c r="J2425" s="30"/>
      <c r="K2425" s="30"/>
      <c r="L2425" s="30"/>
    </row>
    <row r="2426" spans="7:12" x14ac:dyDescent="0.25">
      <c r="G2426" s="30"/>
      <c r="H2426" s="30"/>
      <c r="I2426" s="30"/>
      <c r="J2426" s="30"/>
      <c r="K2426" s="30"/>
      <c r="L2426" s="30"/>
    </row>
    <row r="2427" spans="7:12" x14ac:dyDescent="0.25">
      <c r="G2427" s="30"/>
      <c r="H2427" s="30"/>
      <c r="I2427" s="30"/>
      <c r="J2427" s="30"/>
      <c r="K2427" s="30"/>
      <c r="L2427" s="30"/>
    </row>
    <row r="2428" spans="7:12" x14ac:dyDescent="0.25">
      <c r="G2428" s="30"/>
      <c r="H2428" s="30"/>
      <c r="I2428" s="30"/>
      <c r="J2428" s="30"/>
      <c r="K2428" s="30"/>
      <c r="L2428" s="30"/>
    </row>
    <row r="2429" spans="7:12" x14ac:dyDescent="0.25">
      <c r="G2429" s="30"/>
      <c r="H2429" s="30"/>
      <c r="I2429" s="30"/>
      <c r="J2429" s="30"/>
      <c r="K2429" s="30"/>
      <c r="L2429" s="30"/>
    </row>
    <row r="2430" spans="7:12" x14ac:dyDescent="0.25">
      <c r="G2430" s="30"/>
      <c r="H2430" s="30"/>
      <c r="I2430" s="30"/>
      <c r="J2430" s="30"/>
      <c r="K2430" s="30"/>
      <c r="L2430" s="30"/>
    </row>
    <row r="2431" spans="7:12" x14ac:dyDescent="0.25">
      <c r="G2431" s="30"/>
      <c r="H2431" s="30"/>
      <c r="I2431" s="30"/>
      <c r="J2431" s="30"/>
      <c r="K2431" s="30"/>
      <c r="L2431" s="30"/>
    </row>
    <row r="2432" spans="7:12" x14ac:dyDescent="0.25">
      <c r="G2432" s="30"/>
      <c r="H2432" s="30"/>
      <c r="I2432" s="30"/>
      <c r="J2432" s="30"/>
      <c r="K2432" s="30"/>
      <c r="L2432" s="30"/>
    </row>
    <row r="2433" spans="7:12" x14ac:dyDescent="0.25">
      <c r="G2433" s="30"/>
      <c r="H2433" s="30"/>
      <c r="I2433" s="30"/>
      <c r="J2433" s="30"/>
      <c r="K2433" s="30"/>
      <c r="L2433" s="30"/>
    </row>
    <row r="2434" spans="7:12" x14ac:dyDescent="0.25">
      <c r="G2434" s="30"/>
      <c r="H2434" s="30"/>
      <c r="I2434" s="30"/>
      <c r="J2434" s="30"/>
      <c r="K2434" s="30"/>
      <c r="L2434" s="30"/>
    </row>
    <row r="2435" spans="7:12" x14ac:dyDescent="0.25">
      <c r="G2435" s="30"/>
      <c r="H2435" s="30"/>
      <c r="I2435" s="30"/>
      <c r="J2435" s="30"/>
      <c r="K2435" s="30"/>
      <c r="L2435" s="30"/>
    </row>
    <row r="2436" spans="7:12" x14ac:dyDescent="0.25">
      <c r="G2436" s="30"/>
      <c r="H2436" s="30"/>
      <c r="I2436" s="30"/>
      <c r="J2436" s="30"/>
      <c r="K2436" s="30"/>
      <c r="L2436" s="30"/>
    </row>
    <row r="2437" spans="7:12" x14ac:dyDescent="0.25">
      <c r="G2437" s="30"/>
      <c r="H2437" s="30"/>
      <c r="I2437" s="30"/>
      <c r="J2437" s="30"/>
      <c r="K2437" s="30"/>
      <c r="L2437" s="30"/>
    </row>
    <row r="2438" spans="7:12" x14ac:dyDescent="0.25">
      <c r="G2438" s="30"/>
      <c r="H2438" s="30"/>
      <c r="I2438" s="30"/>
      <c r="J2438" s="30"/>
      <c r="K2438" s="30"/>
      <c r="L2438" s="30"/>
    </row>
    <row r="2439" spans="7:12" x14ac:dyDescent="0.25">
      <c r="G2439" s="30"/>
      <c r="H2439" s="30"/>
      <c r="I2439" s="30"/>
      <c r="J2439" s="30"/>
      <c r="K2439" s="30"/>
      <c r="L2439" s="30"/>
    </row>
    <row r="2440" spans="7:12" x14ac:dyDescent="0.25">
      <c r="G2440" s="30"/>
      <c r="H2440" s="30"/>
      <c r="I2440" s="30"/>
      <c r="J2440" s="30"/>
      <c r="K2440" s="30"/>
      <c r="L2440" s="30"/>
    </row>
    <row r="2441" spans="7:12" x14ac:dyDescent="0.25">
      <c r="G2441" s="30"/>
      <c r="H2441" s="30"/>
      <c r="I2441" s="30"/>
      <c r="J2441" s="30"/>
      <c r="K2441" s="30"/>
      <c r="L2441" s="30"/>
    </row>
    <row r="2442" spans="7:12" x14ac:dyDescent="0.25">
      <c r="G2442" s="30"/>
      <c r="H2442" s="30"/>
      <c r="I2442" s="30"/>
      <c r="J2442" s="30"/>
      <c r="K2442" s="30"/>
      <c r="L2442" s="30"/>
    </row>
    <row r="2443" spans="7:12" x14ac:dyDescent="0.25">
      <c r="G2443" s="30"/>
      <c r="H2443" s="30"/>
      <c r="I2443" s="30"/>
      <c r="J2443" s="30"/>
      <c r="K2443" s="30"/>
      <c r="L2443" s="30"/>
    </row>
    <row r="2444" spans="7:12" x14ac:dyDescent="0.25">
      <c r="G2444" s="30"/>
      <c r="H2444" s="30"/>
      <c r="I2444" s="30"/>
      <c r="J2444" s="30"/>
      <c r="K2444" s="30"/>
      <c r="L2444" s="30"/>
    </row>
    <row r="2445" spans="7:12" x14ac:dyDescent="0.25">
      <c r="G2445" s="30"/>
      <c r="H2445" s="30"/>
      <c r="I2445" s="30"/>
      <c r="J2445" s="30"/>
      <c r="K2445" s="30"/>
      <c r="L2445" s="30"/>
    </row>
    <row r="2446" spans="7:12" x14ac:dyDescent="0.25">
      <c r="G2446" s="30"/>
      <c r="H2446" s="30"/>
      <c r="I2446" s="30"/>
      <c r="J2446" s="30"/>
      <c r="K2446" s="30"/>
      <c r="L2446" s="30"/>
    </row>
    <row r="2447" spans="7:12" x14ac:dyDescent="0.25">
      <c r="G2447" s="30"/>
      <c r="H2447" s="30"/>
      <c r="I2447" s="30"/>
      <c r="J2447" s="30"/>
      <c r="K2447" s="30"/>
      <c r="L2447" s="30"/>
    </row>
    <row r="2448" spans="7:12" x14ac:dyDescent="0.25">
      <c r="G2448" s="30"/>
      <c r="H2448" s="30"/>
      <c r="I2448" s="30"/>
      <c r="J2448" s="30"/>
      <c r="K2448" s="30"/>
      <c r="L2448" s="30"/>
    </row>
    <row r="2449" spans="7:12" x14ac:dyDescent="0.25">
      <c r="G2449" s="30"/>
      <c r="H2449" s="30"/>
      <c r="I2449" s="30"/>
      <c r="J2449" s="30"/>
      <c r="K2449" s="30"/>
      <c r="L2449" s="30"/>
    </row>
    <row r="2450" spans="7:12" x14ac:dyDescent="0.25">
      <c r="G2450" s="30"/>
      <c r="H2450" s="30"/>
      <c r="I2450" s="30"/>
      <c r="J2450" s="30"/>
      <c r="K2450" s="30"/>
      <c r="L2450" s="30"/>
    </row>
    <row r="2451" spans="7:12" x14ac:dyDescent="0.25">
      <c r="G2451" s="30"/>
      <c r="H2451" s="30"/>
      <c r="I2451" s="30"/>
      <c r="J2451" s="30"/>
      <c r="K2451" s="30"/>
      <c r="L2451" s="30"/>
    </row>
    <row r="2452" spans="7:12" x14ac:dyDescent="0.25">
      <c r="G2452" s="30"/>
      <c r="H2452" s="30"/>
      <c r="I2452" s="30"/>
      <c r="J2452" s="30"/>
      <c r="K2452" s="30"/>
      <c r="L2452" s="30"/>
    </row>
    <row r="2453" spans="7:12" x14ac:dyDescent="0.25">
      <c r="G2453" s="30"/>
      <c r="H2453" s="30"/>
      <c r="I2453" s="30"/>
      <c r="J2453" s="30"/>
      <c r="K2453" s="30"/>
      <c r="L2453" s="30"/>
    </row>
    <row r="2454" spans="7:12" x14ac:dyDescent="0.25">
      <c r="G2454" s="30"/>
      <c r="H2454" s="30"/>
      <c r="I2454" s="30"/>
      <c r="J2454" s="30"/>
      <c r="K2454" s="30"/>
      <c r="L2454" s="30"/>
    </row>
    <row r="2455" spans="7:12" x14ac:dyDescent="0.25">
      <c r="G2455" s="30"/>
      <c r="H2455" s="30"/>
      <c r="I2455" s="30"/>
      <c r="J2455" s="30"/>
      <c r="K2455" s="30"/>
      <c r="L2455" s="30"/>
    </row>
    <row r="2456" spans="7:12" x14ac:dyDescent="0.25">
      <c r="G2456" s="30"/>
      <c r="H2456" s="30"/>
      <c r="I2456" s="30"/>
      <c r="J2456" s="30"/>
      <c r="K2456" s="30"/>
      <c r="L2456" s="30"/>
    </row>
    <row r="2457" spans="7:12" x14ac:dyDescent="0.25">
      <c r="G2457" s="30"/>
      <c r="H2457" s="30"/>
      <c r="I2457" s="30"/>
      <c r="J2457" s="30"/>
      <c r="K2457" s="30"/>
      <c r="L2457" s="30"/>
    </row>
    <row r="2458" spans="7:12" x14ac:dyDescent="0.25">
      <c r="G2458" s="30"/>
      <c r="H2458" s="30"/>
      <c r="I2458" s="30"/>
      <c r="J2458" s="30"/>
      <c r="K2458" s="30"/>
      <c r="L2458" s="30"/>
    </row>
    <row r="2459" spans="7:12" x14ac:dyDescent="0.25">
      <c r="G2459" s="30"/>
      <c r="H2459" s="30"/>
      <c r="I2459" s="30"/>
      <c r="J2459" s="30"/>
      <c r="K2459" s="30"/>
      <c r="L2459" s="30"/>
    </row>
    <row r="2460" spans="7:12" x14ac:dyDescent="0.25">
      <c r="G2460" s="30"/>
      <c r="H2460" s="30"/>
      <c r="I2460" s="30"/>
      <c r="J2460" s="30"/>
      <c r="K2460" s="30"/>
      <c r="L2460" s="30"/>
    </row>
    <row r="2461" spans="7:12" x14ac:dyDescent="0.25">
      <c r="G2461" s="30"/>
      <c r="H2461" s="30"/>
      <c r="I2461" s="30"/>
      <c r="J2461" s="30"/>
      <c r="K2461" s="30"/>
      <c r="L2461" s="30"/>
    </row>
    <row r="2462" spans="7:12" x14ac:dyDescent="0.25">
      <c r="G2462" s="30"/>
      <c r="H2462" s="30"/>
      <c r="I2462" s="30"/>
      <c r="J2462" s="30"/>
      <c r="K2462" s="30"/>
      <c r="L2462" s="30"/>
    </row>
    <row r="2463" spans="7:12" x14ac:dyDescent="0.25">
      <c r="G2463" s="30"/>
      <c r="H2463" s="30"/>
      <c r="I2463" s="30"/>
      <c r="J2463" s="30"/>
      <c r="K2463" s="30"/>
      <c r="L2463" s="30"/>
    </row>
    <row r="2464" spans="7:12" x14ac:dyDescent="0.25">
      <c r="G2464" s="30"/>
      <c r="H2464" s="30"/>
      <c r="I2464" s="30"/>
      <c r="J2464" s="30"/>
      <c r="K2464" s="30"/>
      <c r="L2464" s="30"/>
    </row>
    <row r="2465" spans="7:12" x14ac:dyDescent="0.25">
      <c r="G2465" s="30"/>
      <c r="H2465" s="30"/>
      <c r="I2465" s="30"/>
      <c r="J2465" s="30"/>
      <c r="K2465" s="30"/>
      <c r="L2465" s="30"/>
    </row>
    <row r="2466" spans="7:12" x14ac:dyDescent="0.25">
      <c r="G2466" s="30"/>
      <c r="H2466" s="30"/>
      <c r="I2466" s="30"/>
      <c r="J2466" s="30"/>
      <c r="K2466" s="30"/>
      <c r="L2466" s="30"/>
    </row>
    <row r="2467" spans="7:12" x14ac:dyDescent="0.25">
      <c r="G2467" s="30"/>
      <c r="H2467" s="30"/>
      <c r="I2467" s="30"/>
      <c r="J2467" s="30"/>
      <c r="K2467" s="30"/>
      <c r="L2467" s="30"/>
    </row>
    <row r="2468" spans="7:12" x14ac:dyDescent="0.25">
      <c r="G2468" s="30"/>
      <c r="H2468" s="30"/>
      <c r="I2468" s="30"/>
      <c r="J2468" s="30"/>
      <c r="K2468" s="30"/>
      <c r="L2468" s="30"/>
    </row>
    <row r="2469" spans="7:12" x14ac:dyDescent="0.25">
      <c r="G2469" s="30"/>
      <c r="H2469" s="30"/>
      <c r="I2469" s="30"/>
      <c r="J2469" s="30"/>
      <c r="K2469" s="30"/>
      <c r="L2469" s="30"/>
    </row>
    <row r="2470" spans="7:12" x14ac:dyDescent="0.25">
      <c r="G2470" s="30"/>
      <c r="H2470" s="30"/>
      <c r="I2470" s="30"/>
      <c r="J2470" s="30"/>
      <c r="K2470" s="30"/>
      <c r="L2470" s="30"/>
    </row>
    <row r="2471" spans="7:12" x14ac:dyDescent="0.25">
      <c r="G2471" s="30"/>
      <c r="H2471" s="30"/>
      <c r="I2471" s="30"/>
      <c r="J2471" s="30"/>
      <c r="K2471" s="30"/>
      <c r="L2471" s="30"/>
    </row>
    <row r="2472" spans="7:12" x14ac:dyDescent="0.25">
      <c r="G2472" s="30"/>
      <c r="H2472" s="30"/>
      <c r="I2472" s="30"/>
      <c r="J2472" s="30"/>
      <c r="K2472" s="30"/>
      <c r="L2472" s="30"/>
    </row>
    <row r="2473" spans="7:12" x14ac:dyDescent="0.25">
      <c r="G2473" s="30"/>
      <c r="H2473" s="30"/>
      <c r="I2473" s="30"/>
      <c r="J2473" s="30"/>
      <c r="K2473" s="30"/>
      <c r="L2473" s="30"/>
    </row>
    <row r="2474" spans="7:12" x14ac:dyDescent="0.25">
      <c r="G2474" s="30"/>
      <c r="H2474" s="30"/>
      <c r="I2474" s="30"/>
      <c r="J2474" s="30"/>
      <c r="K2474" s="30"/>
      <c r="L2474" s="30"/>
    </row>
    <row r="2475" spans="7:12" x14ac:dyDescent="0.25">
      <c r="G2475" s="30"/>
      <c r="H2475" s="30"/>
      <c r="I2475" s="30"/>
      <c r="J2475" s="30"/>
      <c r="K2475" s="30"/>
      <c r="L2475" s="30"/>
    </row>
    <row r="2476" spans="7:12" x14ac:dyDescent="0.25">
      <c r="G2476" s="30"/>
      <c r="H2476" s="30"/>
      <c r="I2476" s="30"/>
      <c r="J2476" s="30"/>
      <c r="K2476" s="30"/>
      <c r="L2476" s="30"/>
    </row>
    <row r="2477" spans="7:12" x14ac:dyDescent="0.25">
      <c r="G2477" s="30"/>
      <c r="H2477" s="30"/>
      <c r="I2477" s="30"/>
      <c r="J2477" s="30"/>
      <c r="K2477" s="30"/>
      <c r="L2477" s="30"/>
    </row>
    <row r="2478" spans="7:12" x14ac:dyDescent="0.25">
      <c r="G2478" s="30"/>
      <c r="H2478" s="30"/>
      <c r="I2478" s="30"/>
      <c r="J2478" s="30"/>
      <c r="K2478" s="30"/>
      <c r="L2478" s="30"/>
    </row>
    <row r="2479" spans="7:12" x14ac:dyDescent="0.25">
      <c r="G2479" s="30"/>
      <c r="H2479" s="30"/>
      <c r="I2479" s="30"/>
      <c r="J2479" s="30"/>
      <c r="K2479" s="30"/>
      <c r="L2479" s="30"/>
    </row>
    <row r="2480" spans="7:12" x14ac:dyDescent="0.25">
      <c r="G2480" s="30"/>
      <c r="H2480" s="30"/>
      <c r="I2480" s="30"/>
      <c r="J2480" s="30"/>
      <c r="K2480" s="30"/>
      <c r="L2480" s="30"/>
    </row>
    <row r="2481" spans="7:12" x14ac:dyDescent="0.25">
      <c r="G2481" s="30"/>
      <c r="H2481" s="30"/>
      <c r="I2481" s="30"/>
      <c r="J2481" s="30"/>
      <c r="K2481" s="30"/>
      <c r="L2481" s="30"/>
    </row>
    <row r="2482" spans="7:12" x14ac:dyDescent="0.25">
      <c r="G2482" s="30"/>
      <c r="H2482" s="30"/>
      <c r="I2482" s="30"/>
      <c r="J2482" s="30"/>
      <c r="K2482" s="30"/>
      <c r="L2482" s="30"/>
    </row>
    <row r="2483" spans="7:12" x14ac:dyDescent="0.25">
      <c r="G2483" s="30"/>
      <c r="H2483" s="30"/>
      <c r="I2483" s="30"/>
      <c r="J2483" s="30"/>
      <c r="K2483" s="30"/>
      <c r="L2483" s="30"/>
    </row>
    <row r="2484" spans="7:12" x14ac:dyDescent="0.25">
      <c r="G2484" s="30"/>
      <c r="H2484" s="30"/>
      <c r="I2484" s="30"/>
      <c r="J2484" s="30"/>
      <c r="K2484" s="30"/>
      <c r="L2484" s="30"/>
    </row>
    <row r="2485" spans="7:12" x14ac:dyDescent="0.25">
      <c r="G2485" s="30"/>
      <c r="H2485" s="30"/>
      <c r="I2485" s="30"/>
      <c r="J2485" s="30"/>
      <c r="K2485" s="30"/>
      <c r="L2485" s="30"/>
    </row>
    <row r="2486" spans="7:12" x14ac:dyDescent="0.25">
      <c r="G2486" s="30"/>
      <c r="H2486" s="30"/>
      <c r="I2486" s="30"/>
      <c r="J2486" s="30"/>
      <c r="K2486" s="30"/>
      <c r="L2486" s="30"/>
    </row>
    <row r="2487" spans="7:12" x14ac:dyDescent="0.25">
      <c r="G2487" s="30"/>
      <c r="H2487" s="30"/>
      <c r="I2487" s="30"/>
      <c r="J2487" s="30"/>
      <c r="K2487" s="30"/>
      <c r="L2487" s="30"/>
    </row>
    <row r="2488" spans="7:12" x14ac:dyDescent="0.25">
      <c r="G2488" s="30"/>
      <c r="H2488" s="30"/>
      <c r="I2488" s="30"/>
      <c r="J2488" s="30"/>
      <c r="K2488" s="30"/>
      <c r="L2488" s="30"/>
    </row>
    <row r="2489" spans="7:12" x14ac:dyDescent="0.25">
      <c r="G2489" s="30"/>
      <c r="H2489" s="30"/>
      <c r="I2489" s="30"/>
      <c r="J2489" s="30"/>
      <c r="K2489" s="30"/>
      <c r="L2489" s="30"/>
    </row>
    <row r="2490" spans="7:12" x14ac:dyDescent="0.25">
      <c r="G2490" s="30"/>
      <c r="H2490" s="30"/>
      <c r="I2490" s="30"/>
      <c r="J2490" s="30"/>
      <c r="K2490" s="30"/>
      <c r="L2490" s="30"/>
    </row>
    <row r="2491" spans="7:12" x14ac:dyDescent="0.25">
      <c r="G2491" s="30"/>
      <c r="H2491" s="30"/>
      <c r="I2491" s="30"/>
      <c r="J2491" s="30"/>
      <c r="K2491" s="30"/>
      <c r="L2491" s="30"/>
    </row>
    <row r="2492" spans="7:12" x14ac:dyDescent="0.25">
      <c r="G2492" s="30"/>
      <c r="H2492" s="30"/>
      <c r="I2492" s="30"/>
      <c r="J2492" s="30"/>
      <c r="K2492" s="30"/>
      <c r="L2492" s="30"/>
    </row>
    <row r="2493" spans="7:12" x14ac:dyDescent="0.25">
      <c r="G2493" s="30"/>
      <c r="H2493" s="30"/>
      <c r="I2493" s="30"/>
      <c r="J2493" s="30"/>
      <c r="K2493" s="30"/>
      <c r="L2493" s="30"/>
    </row>
    <row r="2494" spans="7:12" x14ac:dyDescent="0.25">
      <c r="G2494" s="30"/>
      <c r="H2494" s="30"/>
      <c r="I2494" s="30"/>
      <c r="J2494" s="30"/>
      <c r="K2494" s="30"/>
      <c r="L2494" s="30"/>
    </row>
    <row r="2495" spans="7:12" x14ac:dyDescent="0.25">
      <c r="G2495" s="30"/>
      <c r="H2495" s="30"/>
      <c r="I2495" s="30"/>
      <c r="J2495" s="30"/>
      <c r="K2495" s="30"/>
      <c r="L2495" s="30"/>
    </row>
    <row r="2496" spans="7:12" x14ac:dyDescent="0.25">
      <c r="G2496" s="30"/>
      <c r="H2496" s="30"/>
      <c r="I2496" s="30"/>
      <c r="J2496" s="30"/>
      <c r="K2496" s="30"/>
      <c r="L2496" s="30"/>
    </row>
    <row r="2497" spans="7:12" x14ac:dyDescent="0.25">
      <c r="G2497" s="30"/>
      <c r="H2497" s="30"/>
      <c r="I2497" s="30"/>
      <c r="J2497" s="30"/>
      <c r="K2497" s="30"/>
      <c r="L2497" s="30"/>
    </row>
    <row r="2498" spans="7:12" x14ac:dyDescent="0.25">
      <c r="G2498" s="30"/>
      <c r="H2498" s="30"/>
      <c r="I2498" s="30"/>
      <c r="J2498" s="30"/>
      <c r="K2498" s="30"/>
      <c r="L2498" s="30"/>
    </row>
    <row r="2499" spans="7:12" x14ac:dyDescent="0.25">
      <c r="G2499" s="30"/>
      <c r="H2499" s="30"/>
      <c r="I2499" s="30"/>
      <c r="J2499" s="30"/>
      <c r="K2499" s="30"/>
      <c r="L2499" s="30"/>
    </row>
    <row r="2500" spans="7:12" x14ac:dyDescent="0.25">
      <c r="G2500" s="30"/>
      <c r="H2500" s="30"/>
      <c r="I2500" s="30"/>
      <c r="J2500" s="30"/>
      <c r="K2500" s="30"/>
      <c r="L2500" s="30"/>
    </row>
    <row r="2501" spans="7:12" x14ac:dyDescent="0.25">
      <c r="G2501" s="30"/>
      <c r="H2501" s="30"/>
      <c r="I2501" s="30"/>
      <c r="J2501" s="30"/>
      <c r="K2501" s="30"/>
      <c r="L2501" s="30"/>
    </row>
    <row r="2502" spans="7:12" x14ac:dyDescent="0.25">
      <c r="G2502" s="30"/>
      <c r="H2502" s="30"/>
      <c r="I2502" s="30"/>
      <c r="J2502" s="30"/>
      <c r="K2502" s="30"/>
      <c r="L2502" s="30"/>
    </row>
    <row r="2503" spans="7:12" x14ac:dyDescent="0.25">
      <c r="G2503" s="30"/>
      <c r="H2503" s="30"/>
      <c r="I2503" s="30"/>
      <c r="J2503" s="30"/>
      <c r="K2503" s="30"/>
      <c r="L2503" s="30"/>
    </row>
    <row r="2504" spans="7:12" x14ac:dyDescent="0.25">
      <c r="G2504" s="30"/>
      <c r="H2504" s="30"/>
      <c r="I2504" s="30"/>
      <c r="J2504" s="30"/>
      <c r="K2504" s="30"/>
      <c r="L2504" s="30"/>
    </row>
    <row r="2505" spans="7:12" x14ac:dyDescent="0.25">
      <c r="G2505" s="30"/>
      <c r="H2505" s="30"/>
      <c r="I2505" s="30"/>
      <c r="J2505" s="30"/>
      <c r="K2505" s="30"/>
      <c r="L2505" s="30"/>
    </row>
    <row r="2506" spans="7:12" x14ac:dyDescent="0.25">
      <c r="G2506" s="30"/>
      <c r="H2506" s="30"/>
      <c r="I2506" s="30"/>
      <c r="J2506" s="30"/>
      <c r="K2506" s="30"/>
      <c r="L2506" s="30"/>
    </row>
    <row r="2507" spans="7:12" x14ac:dyDescent="0.25">
      <c r="G2507" s="30"/>
      <c r="H2507" s="30"/>
      <c r="I2507" s="30"/>
      <c r="J2507" s="30"/>
      <c r="K2507" s="30"/>
      <c r="L2507" s="30"/>
    </row>
    <row r="2508" spans="7:12" x14ac:dyDescent="0.25">
      <c r="G2508" s="30"/>
      <c r="H2508" s="30"/>
      <c r="I2508" s="30"/>
      <c r="J2508" s="30"/>
      <c r="K2508" s="30"/>
      <c r="L2508" s="30"/>
    </row>
    <row r="2509" spans="7:12" x14ac:dyDescent="0.25">
      <c r="G2509" s="30"/>
      <c r="H2509" s="30"/>
      <c r="I2509" s="30"/>
      <c r="J2509" s="30"/>
      <c r="K2509" s="30"/>
      <c r="L2509" s="30"/>
    </row>
    <row r="2510" spans="7:12" x14ac:dyDescent="0.25">
      <c r="G2510" s="30"/>
      <c r="H2510" s="30"/>
      <c r="I2510" s="30"/>
      <c r="J2510" s="30"/>
      <c r="K2510" s="30"/>
      <c r="L2510" s="30"/>
    </row>
    <row r="2511" spans="7:12" x14ac:dyDescent="0.25">
      <c r="G2511" s="30"/>
      <c r="H2511" s="30"/>
      <c r="I2511" s="30"/>
      <c r="J2511" s="30"/>
      <c r="K2511" s="30"/>
      <c r="L2511" s="30"/>
    </row>
    <row r="2512" spans="7:12" x14ac:dyDescent="0.25">
      <c r="G2512" s="30"/>
      <c r="H2512" s="30"/>
      <c r="I2512" s="30"/>
      <c r="J2512" s="30"/>
      <c r="K2512" s="30"/>
      <c r="L2512" s="30"/>
    </row>
    <row r="2513" spans="7:12" x14ac:dyDescent="0.25">
      <c r="G2513" s="30"/>
      <c r="H2513" s="30"/>
      <c r="I2513" s="30"/>
      <c r="J2513" s="30"/>
      <c r="K2513" s="30"/>
      <c r="L2513" s="30"/>
    </row>
    <row r="2514" spans="7:12" x14ac:dyDescent="0.25">
      <c r="G2514" s="30"/>
      <c r="H2514" s="30"/>
      <c r="I2514" s="30"/>
      <c r="J2514" s="30"/>
      <c r="K2514" s="30"/>
      <c r="L2514" s="30"/>
    </row>
    <row r="2515" spans="7:12" x14ac:dyDescent="0.25">
      <c r="G2515" s="30"/>
      <c r="H2515" s="30"/>
      <c r="I2515" s="30"/>
      <c r="J2515" s="30"/>
      <c r="K2515" s="30"/>
      <c r="L2515" s="30"/>
    </row>
    <row r="2516" spans="7:12" x14ac:dyDescent="0.25">
      <c r="G2516" s="30"/>
      <c r="H2516" s="30"/>
      <c r="I2516" s="30"/>
      <c r="J2516" s="30"/>
      <c r="K2516" s="30"/>
      <c r="L2516" s="30"/>
    </row>
    <row r="2517" spans="7:12" x14ac:dyDescent="0.25">
      <c r="G2517" s="30"/>
      <c r="H2517" s="30"/>
      <c r="I2517" s="30"/>
      <c r="J2517" s="30"/>
      <c r="K2517" s="30"/>
      <c r="L2517" s="30"/>
    </row>
    <row r="2518" spans="7:12" x14ac:dyDescent="0.25">
      <c r="G2518" s="30"/>
      <c r="H2518" s="30"/>
      <c r="I2518" s="30"/>
      <c r="J2518" s="30"/>
      <c r="K2518" s="30"/>
      <c r="L2518" s="30"/>
    </row>
    <row r="2519" spans="7:12" x14ac:dyDescent="0.25">
      <c r="G2519" s="30"/>
      <c r="H2519" s="30"/>
      <c r="I2519" s="30"/>
      <c r="J2519" s="30"/>
      <c r="K2519" s="30"/>
      <c r="L2519" s="30"/>
    </row>
    <row r="2520" spans="7:12" x14ac:dyDescent="0.25">
      <c r="G2520" s="30"/>
      <c r="H2520" s="30"/>
      <c r="I2520" s="30"/>
      <c r="J2520" s="30"/>
      <c r="K2520" s="30"/>
      <c r="L2520" s="30"/>
    </row>
    <row r="2521" spans="7:12" x14ac:dyDescent="0.25">
      <c r="G2521" s="30"/>
      <c r="H2521" s="30"/>
      <c r="I2521" s="30"/>
      <c r="J2521" s="30"/>
      <c r="K2521" s="30"/>
      <c r="L2521" s="30"/>
    </row>
    <row r="2522" spans="7:12" x14ac:dyDescent="0.25">
      <c r="G2522" s="30"/>
      <c r="H2522" s="30"/>
      <c r="I2522" s="30"/>
      <c r="J2522" s="30"/>
      <c r="K2522" s="30"/>
      <c r="L2522" s="30"/>
    </row>
    <row r="2523" spans="7:12" x14ac:dyDescent="0.25">
      <c r="G2523" s="30"/>
      <c r="H2523" s="30"/>
      <c r="I2523" s="30"/>
      <c r="J2523" s="30"/>
      <c r="K2523" s="30"/>
      <c r="L2523" s="30"/>
    </row>
    <row r="2524" spans="7:12" x14ac:dyDescent="0.25">
      <c r="G2524" s="30"/>
      <c r="H2524" s="30"/>
      <c r="I2524" s="30"/>
      <c r="J2524" s="30"/>
      <c r="K2524" s="30"/>
      <c r="L2524" s="30"/>
    </row>
    <row r="2525" spans="7:12" x14ac:dyDescent="0.25">
      <c r="G2525" s="30"/>
      <c r="H2525" s="30"/>
      <c r="I2525" s="30"/>
      <c r="J2525" s="30"/>
      <c r="K2525" s="30"/>
      <c r="L2525" s="30"/>
    </row>
    <row r="2526" spans="7:12" x14ac:dyDescent="0.25">
      <c r="G2526" s="30"/>
      <c r="H2526" s="30"/>
      <c r="I2526" s="30"/>
      <c r="J2526" s="30"/>
      <c r="K2526" s="30"/>
      <c r="L2526" s="30"/>
    </row>
    <row r="2527" spans="7:12" x14ac:dyDescent="0.25">
      <c r="G2527" s="30"/>
      <c r="H2527" s="30"/>
      <c r="I2527" s="30"/>
      <c r="J2527" s="30"/>
      <c r="K2527" s="30"/>
      <c r="L2527" s="30"/>
    </row>
    <row r="2528" spans="7:12" x14ac:dyDescent="0.25">
      <c r="G2528" s="30"/>
      <c r="H2528" s="30"/>
      <c r="I2528" s="30"/>
      <c r="J2528" s="30"/>
      <c r="K2528" s="30"/>
      <c r="L2528" s="30"/>
    </row>
    <row r="2529" spans="7:12" x14ac:dyDescent="0.25">
      <c r="G2529" s="30"/>
      <c r="H2529" s="30"/>
      <c r="I2529" s="30"/>
      <c r="J2529" s="30"/>
      <c r="K2529" s="30"/>
      <c r="L2529" s="30"/>
    </row>
    <row r="2530" spans="7:12" x14ac:dyDescent="0.25">
      <c r="G2530" s="30"/>
      <c r="H2530" s="30"/>
      <c r="I2530" s="30"/>
      <c r="J2530" s="30"/>
      <c r="K2530" s="30"/>
      <c r="L2530" s="30"/>
    </row>
    <row r="2531" spans="7:12" x14ac:dyDescent="0.25">
      <c r="G2531" s="30"/>
      <c r="H2531" s="30"/>
      <c r="I2531" s="30"/>
      <c r="J2531" s="30"/>
      <c r="K2531" s="30"/>
      <c r="L2531" s="30"/>
    </row>
    <row r="2532" spans="7:12" x14ac:dyDescent="0.25">
      <c r="G2532" s="30"/>
      <c r="H2532" s="30"/>
      <c r="I2532" s="30"/>
      <c r="J2532" s="30"/>
      <c r="K2532" s="30"/>
      <c r="L2532" s="30"/>
    </row>
    <row r="2533" spans="7:12" x14ac:dyDescent="0.25">
      <c r="G2533" s="30"/>
      <c r="H2533" s="30"/>
      <c r="I2533" s="30"/>
      <c r="J2533" s="30"/>
      <c r="K2533" s="30"/>
      <c r="L2533" s="30"/>
    </row>
    <row r="2534" spans="7:12" x14ac:dyDescent="0.25">
      <c r="G2534" s="30"/>
      <c r="H2534" s="30"/>
      <c r="I2534" s="30"/>
      <c r="J2534" s="30"/>
      <c r="K2534" s="30"/>
      <c r="L2534" s="30"/>
    </row>
    <row r="2535" spans="7:12" x14ac:dyDescent="0.25">
      <c r="G2535" s="30"/>
      <c r="H2535" s="30"/>
      <c r="I2535" s="30"/>
      <c r="J2535" s="30"/>
      <c r="K2535" s="30"/>
      <c r="L2535" s="30"/>
    </row>
    <row r="2536" spans="7:12" x14ac:dyDescent="0.25">
      <c r="G2536" s="30"/>
      <c r="H2536" s="30"/>
      <c r="I2536" s="30"/>
      <c r="J2536" s="30"/>
      <c r="K2536" s="30"/>
      <c r="L2536" s="30"/>
    </row>
    <row r="2537" spans="7:12" x14ac:dyDescent="0.25">
      <c r="G2537" s="30"/>
      <c r="H2537" s="30"/>
      <c r="I2537" s="30"/>
      <c r="J2537" s="30"/>
      <c r="K2537" s="30"/>
      <c r="L2537" s="30"/>
    </row>
    <row r="2538" spans="7:12" x14ac:dyDescent="0.25">
      <c r="G2538" s="30"/>
      <c r="H2538" s="30"/>
      <c r="I2538" s="30"/>
      <c r="J2538" s="30"/>
      <c r="K2538" s="30"/>
      <c r="L2538" s="30"/>
    </row>
    <row r="2539" spans="7:12" x14ac:dyDescent="0.25">
      <c r="G2539" s="30"/>
      <c r="H2539" s="30"/>
      <c r="I2539" s="30"/>
      <c r="J2539" s="30"/>
      <c r="K2539" s="30"/>
      <c r="L2539" s="30"/>
    </row>
    <row r="2540" spans="7:12" x14ac:dyDescent="0.25">
      <c r="G2540" s="30"/>
      <c r="H2540" s="30"/>
      <c r="I2540" s="30"/>
      <c r="J2540" s="30"/>
      <c r="K2540" s="30"/>
      <c r="L2540" s="30"/>
    </row>
    <row r="2541" spans="7:12" x14ac:dyDescent="0.25">
      <c r="G2541" s="30"/>
      <c r="H2541" s="30"/>
      <c r="I2541" s="30"/>
      <c r="J2541" s="30"/>
      <c r="K2541" s="30"/>
      <c r="L2541" s="30"/>
    </row>
    <row r="2542" spans="7:12" x14ac:dyDescent="0.25">
      <c r="G2542" s="30"/>
      <c r="H2542" s="30"/>
      <c r="I2542" s="30"/>
      <c r="J2542" s="30"/>
      <c r="K2542" s="30"/>
      <c r="L2542" s="30"/>
    </row>
    <row r="2543" spans="7:12" x14ac:dyDescent="0.25">
      <c r="G2543" s="30"/>
      <c r="H2543" s="30"/>
      <c r="I2543" s="30"/>
      <c r="J2543" s="30"/>
      <c r="K2543" s="30"/>
      <c r="L2543" s="30"/>
    </row>
    <row r="2544" spans="7:12" x14ac:dyDescent="0.25">
      <c r="G2544" s="30"/>
      <c r="H2544" s="30"/>
      <c r="I2544" s="30"/>
      <c r="J2544" s="30"/>
      <c r="K2544" s="30"/>
      <c r="L2544" s="30"/>
    </row>
    <row r="2545" spans="7:12" x14ac:dyDescent="0.25">
      <c r="G2545" s="30"/>
      <c r="H2545" s="30"/>
      <c r="I2545" s="30"/>
      <c r="J2545" s="30"/>
      <c r="K2545" s="30"/>
      <c r="L2545" s="30"/>
    </row>
    <row r="2546" spans="7:12" x14ac:dyDescent="0.25">
      <c r="G2546" s="30"/>
      <c r="H2546" s="30"/>
      <c r="I2546" s="30"/>
      <c r="J2546" s="30"/>
      <c r="K2546" s="30"/>
      <c r="L2546" s="30"/>
    </row>
    <row r="2547" spans="7:12" x14ac:dyDescent="0.25">
      <c r="G2547" s="30"/>
      <c r="H2547" s="30"/>
      <c r="I2547" s="30"/>
      <c r="J2547" s="30"/>
      <c r="K2547" s="30"/>
      <c r="L2547" s="30"/>
    </row>
    <row r="2548" spans="7:12" x14ac:dyDescent="0.25">
      <c r="G2548" s="30"/>
      <c r="H2548" s="30"/>
      <c r="I2548" s="30"/>
      <c r="J2548" s="30"/>
      <c r="K2548" s="30"/>
      <c r="L2548" s="30"/>
    </row>
    <row r="2549" spans="7:12" x14ac:dyDescent="0.25">
      <c r="G2549" s="30"/>
      <c r="H2549" s="30"/>
      <c r="I2549" s="30"/>
      <c r="J2549" s="30"/>
      <c r="K2549" s="30"/>
      <c r="L2549" s="30"/>
    </row>
    <row r="2550" spans="7:12" x14ac:dyDescent="0.25">
      <c r="G2550" s="30"/>
      <c r="H2550" s="30"/>
      <c r="I2550" s="30"/>
      <c r="J2550" s="30"/>
      <c r="K2550" s="30"/>
      <c r="L2550" s="30"/>
    </row>
    <row r="2551" spans="7:12" x14ac:dyDescent="0.25">
      <c r="G2551" s="30"/>
      <c r="H2551" s="30"/>
      <c r="I2551" s="30"/>
      <c r="J2551" s="30"/>
      <c r="K2551" s="30"/>
      <c r="L2551" s="30"/>
    </row>
    <row r="2552" spans="7:12" x14ac:dyDescent="0.25">
      <c r="G2552" s="30"/>
      <c r="H2552" s="30"/>
      <c r="I2552" s="30"/>
      <c r="J2552" s="30"/>
      <c r="K2552" s="30"/>
      <c r="L2552" s="30"/>
    </row>
    <row r="2553" spans="7:12" x14ac:dyDescent="0.25">
      <c r="G2553" s="30"/>
      <c r="H2553" s="30"/>
      <c r="I2553" s="30"/>
      <c r="J2553" s="30"/>
      <c r="K2553" s="30"/>
      <c r="L2553" s="30"/>
    </row>
    <row r="2554" spans="7:12" x14ac:dyDescent="0.25">
      <c r="G2554" s="30"/>
      <c r="H2554" s="30"/>
      <c r="I2554" s="30"/>
      <c r="J2554" s="30"/>
      <c r="K2554" s="30"/>
      <c r="L2554" s="30"/>
    </row>
    <row r="2555" spans="7:12" x14ac:dyDescent="0.25">
      <c r="G2555" s="30"/>
      <c r="H2555" s="30"/>
      <c r="I2555" s="30"/>
      <c r="J2555" s="30"/>
      <c r="K2555" s="30"/>
      <c r="L2555" s="30"/>
    </row>
    <row r="2556" spans="7:12" x14ac:dyDescent="0.25">
      <c r="G2556" s="30"/>
      <c r="H2556" s="30"/>
      <c r="I2556" s="30"/>
      <c r="J2556" s="30"/>
      <c r="K2556" s="30"/>
      <c r="L2556" s="30"/>
    </row>
    <row r="2557" spans="7:12" x14ac:dyDescent="0.25">
      <c r="G2557" s="30"/>
      <c r="H2557" s="30"/>
      <c r="I2557" s="30"/>
      <c r="J2557" s="30"/>
      <c r="K2557" s="30"/>
      <c r="L2557" s="30"/>
    </row>
    <row r="2558" spans="7:12" x14ac:dyDescent="0.25">
      <c r="G2558" s="30"/>
      <c r="H2558" s="30"/>
      <c r="I2558" s="30"/>
      <c r="J2558" s="30"/>
      <c r="K2558" s="30"/>
      <c r="L2558" s="30"/>
    </row>
    <row r="2559" spans="7:12" x14ac:dyDescent="0.25">
      <c r="G2559" s="30"/>
      <c r="H2559" s="30"/>
      <c r="I2559" s="30"/>
      <c r="J2559" s="30"/>
      <c r="K2559" s="30"/>
      <c r="L2559" s="30"/>
    </row>
    <row r="2560" spans="7:12" x14ac:dyDescent="0.25">
      <c r="G2560" s="30"/>
      <c r="H2560" s="30"/>
      <c r="I2560" s="30"/>
      <c r="J2560" s="30"/>
      <c r="K2560" s="30"/>
      <c r="L2560" s="30"/>
    </row>
    <row r="2561" spans="7:12" x14ac:dyDescent="0.25">
      <c r="G2561" s="30"/>
      <c r="H2561" s="30"/>
      <c r="I2561" s="30"/>
      <c r="J2561" s="30"/>
      <c r="K2561" s="30"/>
      <c r="L2561" s="30"/>
    </row>
    <row r="2562" spans="7:12" x14ac:dyDescent="0.25">
      <c r="G2562" s="30"/>
      <c r="H2562" s="30"/>
      <c r="I2562" s="30"/>
      <c r="J2562" s="30"/>
      <c r="K2562" s="30"/>
      <c r="L2562" s="30"/>
    </row>
    <row r="2563" spans="7:12" x14ac:dyDescent="0.25">
      <c r="G2563" s="30"/>
      <c r="H2563" s="30"/>
      <c r="I2563" s="30"/>
      <c r="J2563" s="30"/>
      <c r="K2563" s="30"/>
      <c r="L2563" s="30"/>
    </row>
    <row r="2564" spans="7:12" x14ac:dyDescent="0.25">
      <c r="G2564" s="30"/>
      <c r="H2564" s="30"/>
      <c r="I2564" s="30"/>
      <c r="J2564" s="30"/>
      <c r="K2564" s="30"/>
      <c r="L2564" s="30"/>
    </row>
    <row r="2565" spans="7:12" x14ac:dyDescent="0.25">
      <c r="G2565" s="30"/>
      <c r="H2565" s="30"/>
      <c r="I2565" s="30"/>
      <c r="J2565" s="30"/>
      <c r="K2565" s="30"/>
      <c r="L2565" s="30"/>
    </row>
    <row r="2566" spans="7:12" x14ac:dyDescent="0.25">
      <c r="G2566" s="30"/>
      <c r="H2566" s="30"/>
      <c r="I2566" s="30"/>
      <c r="J2566" s="30"/>
      <c r="K2566" s="30"/>
      <c r="L2566" s="30"/>
    </row>
    <row r="2567" spans="7:12" x14ac:dyDescent="0.25">
      <c r="G2567" s="30"/>
      <c r="H2567" s="30"/>
      <c r="I2567" s="30"/>
      <c r="J2567" s="30"/>
      <c r="K2567" s="30"/>
      <c r="L2567" s="30"/>
    </row>
    <row r="2568" spans="7:12" x14ac:dyDescent="0.25">
      <c r="G2568" s="30"/>
      <c r="H2568" s="30"/>
      <c r="I2568" s="30"/>
      <c r="J2568" s="30"/>
      <c r="K2568" s="30"/>
      <c r="L2568" s="30"/>
    </row>
    <row r="2569" spans="7:12" x14ac:dyDescent="0.25">
      <c r="G2569" s="30"/>
      <c r="H2569" s="30"/>
      <c r="I2569" s="30"/>
      <c r="J2569" s="30"/>
      <c r="K2569" s="30"/>
      <c r="L2569" s="30"/>
    </row>
    <row r="2570" spans="7:12" x14ac:dyDescent="0.25">
      <c r="G2570" s="30"/>
      <c r="H2570" s="30"/>
      <c r="I2570" s="30"/>
      <c r="J2570" s="30"/>
      <c r="K2570" s="30"/>
      <c r="L2570" s="30"/>
    </row>
    <row r="2571" spans="7:12" x14ac:dyDescent="0.25">
      <c r="G2571" s="30"/>
      <c r="H2571" s="30"/>
      <c r="I2571" s="30"/>
      <c r="J2571" s="30"/>
      <c r="K2571" s="30"/>
      <c r="L2571" s="30"/>
    </row>
    <row r="2572" spans="7:12" x14ac:dyDescent="0.25">
      <c r="G2572" s="30"/>
      <c r="H2572" s="30"/>
      <c r="I2572" s="30"/>
      <c r="J2572" s="30"/>
      <c r="K2572" s="30"/>
      <c r="L2572" s="30"/>
    </row>
    <row r="2573" spans="7:12" x14ac:dyDescent="0.25">
      <c r="G2573" s="30"/>
      <c r="H2573" s="30"/>
      <c r="I2573" s="30"/>
      <c r="J2573" s="30"/>
      <c r="K2573" s="30"/>
      <c r="L2573" s="30"/>
    </row>
    <row r="2574" spans="7:12" x14ac:dyDescent="0.25">
      <c r="G2574" s="30"/>
      <c r="H2574" s="30"/>
      <c r="I2574" s="30"/>
      <c r="J2574" s="30"/>
      <c r="K2574" s="30"/>
      <c r="L2574" s="30"/>
    </row>
    <row r="2575" spans="7:12" x14ac:dyDescent="0.25">
      <c r="G2575" s="30"/>
      <c r="H2575" s="30"/>
      <c r="I2575" s="30"/>
      <c r="J2575" s="30"/>
      <c r="K2575" s="30"/>
      <c r="L2575" s="30"/>
    </row>
    <row r="2576" spans="7:12" x14ac:dyDescent="0.25">
      <c r="G2576" s="30"/>
      <c r="H2576" s="30"/>
      <c r="I2576" s="30"/>
      <c r="J2576" s="30"/>
      <c r="K2576" s="30"/>
      <c r="L2576" s="30"/>
    </row>
    <row r="2577" spans="7:12" x14ac:dyDescent="0.25">
      <c r="G2577" s="30"/>
      <c r="H2577" s="30"/>
      <c r="I2577" s="30"/>
      <c r="J2577" s="30"/>
      <c r="K2577" s="30"/>
      <c r="L2577" s="30"/>
    </row>
    <row r="2578" spans="7:12" x14ac:dyDescent="0.25">
      <c r="G2578" s="30"/>
      <c r="H2578" s="30"/>
      <c r="I2578" s="30"/>
      <c r="J2578" s="30"/>
      <c r="K2578" s="30"/>
      <c r="L2578" s="30"/>
    </row>
    <row r="2579" spans="7:12" x14ac:dyDescent="0.25">
      <c r="G2579" s="30"/>
      <c r="H2579" s="30"/>
      <c r="I2579" s="30"/>
      <c r="J2579" s="30"/>
      <c r="K2579" s="30"/>
      <c r="L2579" s="30"/>
    </row>
    <row r="2580" spans="7:12" x14ac:dyDescent="0.25">
      <c r="G2580" s="30"/>
      <c r="H2580" s="30"/>
      <c r="I2580" s="30"/>
      <c r="J2580" s="30"/>
      <c r="K2580" s="30"/>
      <c r="L2580" s="30"/>
    </row>
    <row r="2581" spans="7:12" x14ac:dyDescent="0.25">
      <c r="G2581" s="30"/>
      <c r="H2581" s="30"/>
      <c r="I2581" s="30"/>
      <c r="J2581" s="30"/>
      <c r="K2581" s="30"/>
      <c r="L2581" s="30"/>
    </row>
    <row r="2582" spans="7:12" x14ac:dyDescent="0.25">
      <c r="G2582" s="30"/>
      <c r="H2582" s="30"/>
      <c r="I2582" s="30"/>
      <c r="J2582" s="30"/>
      <c r="K2582" s="30"/>
      <c r="L2582" s="30"/>
    </row>
    <row r="2583" spans="7:12" x14ac:dyDescent="0.25">
      <c r="G2583" s="30"/>
      <c r="H2583" s="30"/>
      <c r="I2583" s="30"/>
      <c r="J2583" s="30"/>
      <c r="K2583" s="30"/>
      <c r="L2583" s="30"/>
    </row>
    <row r="2584" spans="7:12" x14ac:dyDescent="0.25">
      <c r="G2584" s="30"/>
      <c r="H2584" s="30"/>
      <c r="I2584" s="30"/>
      <c r="J2584" s="30"/>
      <c r="K2584" s="30"/>
      <c r="L2584" s="30"/>
    </row>
    <row r="2585" spans="7:12" x14ac:dyDescent="0.25">
      <c r="G2585" s="30"/>
      <c r="H2585" s="30"/>
      <c r="I2585" s="30"/>
      <c r="J2585" s="30"/>
      <c r="K2585" s="30"/>
      <c r="L2585" s="30"/>
    </row>
    <row r="2586" spans="7:12" x14ac:dyDescent="0.25">
      <c r="G2586" s="30"/>
      <c r="H2586" s="30"/>
      <c r="I2586" s="30"/>
      <c r="J2586" s="30"/>
      <c r="K2586" s="30"/>
      <c r="L2586" s="30"/>
    </row>
    <row r="2587" spans="7:12" x14ac:dyDescent="0.25">
      <c r="G2587" s="30"/>
      <c r="H2587" s="30"/>
      <c r="I2587" s="30"/>
      <c r="J2587" s="30"/>
      <c r="K2587" s="30"/>
      <c r="L2587" s="30"/>
    </row>
    <row r="2588" spans="7:12" x14ac:dyDescent="0.25">
      <c r="G2588" s="30"/>
      <c r="H2588" s="30"/>
      <c r="I2588" s="30"/>
      <c r="J2588" s="30"/>
      <c r="K2588" s="30"/>
      <c r="L2588" s="30"/>
    </row>
    <row r="2589" spans="7:12" x14ac:dyDescent="0.25">
      <c r="G2589" s="30"/>
      <c r="H2589" s="30"/>
      <c r="I2589" s="30"/>
      <c r="J2589" s="30"/>
      <c r="K2589" s="30"/>
      <c r="L2589" s="30"/>
    </row>
    <row r="2590" spans="7:12" x14ac:dyDescent="0.25">
      <c r="G2590" s="30"/>
      <c r="H2590" s="30"/>
      <c r="I2590" s="30"/>
      <c r="J2590" s="30"/>
      <c r="K2590" s="30"/>
      <c r="L2590" s="30"/>
    </row>
    <row r="2591" spans="7:12" x14ac:dyDescent="0.25">
      <c r="G2591" s="30"/>
      <c r="H2591" s="30"/>
      <c r="I2591" s="30"/>
      <c r="J2591" s="30"/>
      <c r="K2591" s="30"/>
      <c r="L2591" s="30"/>
    </row>
    <row r="2592" spans="7:12" x14ac:dyDescent="0.25">
      <c r="G2592" s="30"/>
      <c r="H2592" s="30"/>
      <c r="I2592" s="30"/>
      <c r="J2592" s="30"/>
      <c r="K2592" s="30"/>
      <c r="L2592" s="30"/>
    </row>
    <row r="2593" spans="7:12" x14ac:dyDescent="0.25">
      <c r="G2593" s="30"/>
      <c r="H2593" s="30"/>
      <c r="I2593" s="30"/>
      <c r="J2593" s="30"/>
      <c r="K2593" s="30"/>
      <c r="L2593" s="30"/>
    </row>
    <row r="2594" spans="7:12" x14ac:dyDescent="0.25">
      <c r="G2594" s="30"/>
      <c r="H2594" s="30"/>
      <c r="I2594" s="30"/>
      <c r="J2594" s="30"/>
      <c r="K2594" s="30"/>
      <c r="L2594" s="30"/>
    </row>
    <row r="2595" spans="7:12" x14ac:dyDescent="0.25">
      <c r="G2595" s="30"/>
      <c r="H2595" s="30"/>
      <c r="I2595" s="30"/>
      <c r="J2595" s="30"/>
      <c r="K2595" s="30"/>
      <c r="L2595" s="30"/>
    </row>
    <row r="2596" spans="7:12" x14ac:dyDescent="0.25">
      <c r="G2596" s="30"/>
      <c r="H2596" s="30"/>
      <c r="I2596" s="30"/>
      <c r="J2596" s="30"/>
      <c r="K2596" s="30"/>
      <c r="L2596" s="30"/>
    </row>
    <row r="2597" spans="7:12" x14ac:dyDescent="0.25">
      <c r="G2597" s="30"/>
      <c r="H2597" s="30"/>
      <c r="I2597" s="30"/>
      <c r="J2597" s="30"/>
      <c r="K2597" s="30"/>
      <c r="L2597" s="30"/>
    </row>
    <row r="2598" spans="7:12" x14ac:dyDescent="0.25">
      <c r="G2598" s="30"/>
      <c r="H2598" s="30"/>
      <c r="I2598" s="30"/>
      <c r="J2598" s="30"/>
      <c r="K2598" s="30"/>
      <c r="L2598" s="30"/>
    </row>
    <row r="2599" spans="7:12" x14ac:dyDescent="0.25">
      <c r="G2599" s="30"/>
      <c r="H2599" s="30"/>
      <c r="I2599" s="30"/>
      <c r="J2599" s="30"/>
      <c r="K2599" s="30"/>
      <c r="L2599" s="30"/>
    </row>
    <row r="2600" spans="7:12" x14ac:dyDescent="0.25">
      <c r="G2600" s="30"/>
      <c r="H2600" s="30"/>
      <c r="I2600" s="30"/>
      <c r="J2600" s="30"/>
      <c r="K2600" s="30"/>
      <c r="L2600" s="30"/>
    </row>
    <row r="2601" spans="7:12" x14ac:dyDescent="0.25">
      <c r="G2601" s="30"/>
      <c r="H2601" s="30"/>
      <c r="I2601" s="30"/>
      <c r="J2601" s="30"/>
      <c r="K2601" s="30"/>
      <c r="L2601" s="30"/>
    </row>
    <row r="2602" spans="7:12" x14ac:dyDescent="0.25">
      <c r="G2602" s="30"/>
      <c r="H2602" s="30"/>
      <c r="I2602" s="30"/>
      <c r="J2602" s="30"/>
      <c r="K2602" s="30"/>
      <c r="L2602" s="30"/>
    </row>
    <row r="2603" spans="7:12" x14ac:dyDescent="0.25">
      <c r="G2603" s="30"/>
      <c r="H2603" s="30"/>
      <c r="I2603" s="30"/>
      <c r="J2603" s="30"/>
      <c r="K2603" s="30"/>
      <c r="L2603" s="30"/>
    </row>
    <row r="2604" spans="7:12" x14ac:dyDescent="0.25">
      <c r="G2604" s="30"/>
      <c r="H2604" s="30"/>
      <c r="I2604" s="30"/>
      <c r="J2604" s="30"/>
      <c r="K2604" s="30"/>
      <c r="L2604" s="30"/>
    </row>
    <row r="2605" spans="7:12" x14ac:dyDescent="0.25">
      <c r="G2605" s="30"/>
      <c r="H2605" s="30"/>
      <c r="I2605" s="30"/>
      <c r="J2605" s="30"/>
      <c r="K2605" s="30"/>
      <c r="L2605" s="30"/>
    </row>
    <row r="2606" spans="7:12" x14ac:dyDescent="0.25">
      <c r="G2606" s="30"/>
      <c r="H2606" s="30"/>
      <c r="I2606" s="30"/>
      <c r="J2606" s="30"/>
      <c r="K2606" s="30"/>
      <c r="L2606" s="30"/>
    </row>
    <row r="2607" spans="7:12" x14ac:dyDescent="0.25">
      <c r="G2607" s="30"/>
      <c r="H2607" s="30"/>
      <c r="I2607" s="30"/>
      <c r="J2607" s="30"/>
      <c r="K2607" s="30"/>
      <c r="L2607" s="30"/>
    </row>
    <row r="2608" spans="7:12" x14ac:dyDescent="0.25">
      <c r="G2608" s="30"/>
      <c r="H2608" s="30"/>
      <c r="I2608" s="30"/>
      <c r="J2608" s="30"/>
      <c r="K2608" s="30"/>
      <c r="L2608" s="30"/>
    </row>
    <row r="2609" spans="7:12" x14ac:dyDescent="0.25">
      <c r="G2609" s="30"/>
      <c r="H2609" s="30"/>
      <c r="I2609" s="30"/>
      <c r="J2609" s="30"/>
      <c r="K2609" s="30"/>
      <c r="L2609" s="30"/>
    </row>
    <row r="2610" spans="7:12" x14ac:dyDescent="0.25">
      <c r="G2610" s="30"/>
      <c r="H2610" s="30"/>
      <c r="I2610" s="30"/>
      <c r="J2610" s="30"/>
      <c r="K2610" s="30"/>
      <c r="L2610" s="30"/>
    </row>
    <row r="2611" spans="7:12" x14ac:dyDescent="0.25">
      <c r="G2611" s="30"/>
      <c r="H2611" s="30"/>
      <c r="I2611" s="30"/>
      <c r="J2611" s="30"/>
      <c r="K2611" s="30"/>
      <c r="L2611" s="30"/>
    </row>
    <row r="2612" spans="7:12" x14ac:dyDescent="0.25">
      <c r="G2612" s="30"/>
      <c r="H2612" s="30"/>
      <c r="I2612" s="30"/>
      <c r="J2612" s="30"/>
      <c r="K2612" s="30"/>
      <c r="L2612" s="30"/>
    </row>
    <row r="2613" spans="7:12" x14ac:dyDescent="0.25">
      <c r="G2613" s="30"/>
      <c r="H2613" s="30"/>
      <c r="I2613" s="30"/>
      <c r="J2613" s="30"/>
      <c r="K2613" s="30"/>
      <c r="L2613" s="30"/>
    </row>
    <row r="2614" spans="7:12" x14ac:dyDescent="0.25">
      <c r="G2614" s="30"/>
      <c r="H2614" s="30"/>
      <c r="I2614" s="30"/>
      <c r="J2614" s="30"/>
      <c r="K2614" s="30"/>
      <c r="L2614" s="30"/>
    </row>
    <row r="2615" spans="7:12" x14ac:dyDescent="0.25">
      <c r="G2615" s="30"/>
      <c r="H2615" s="30"/>
      <c r="I2615" s="30"/>
      <c r="J2615" s="30"/>
      <c r="K2615" s="30"/>
      <c r="L2615" s="30"/>
    </row>
    <row r="2616" spans="7:12" x14ac:dyDescent="0.25">
      <c r="G2616" s="30"/>
      <c r="H2616" s="30"/>
      <c r="I2616" s="30"/>
      <c r="J2616" s="30"/>
      <c r="K2616" s="30"/>
      <c r="L2616" s="30"/>
    </row>
    <row r="2617" spans="7:12" x14ac:dyDescent="0.25">
      <c r="G2617" s="30"/>
      <c r="H2617" s="30"/>
      <c r="I2617" s="30"/>
      <c r="J2617" s="30"/>
      <c r="K2617" s="30"/>
      <c r="L2617" s="30"/>
    </row>
    <row r="2618" spans="7:12" x14ac:dyDescent="0.25">
      <c r="G2618" s="30"/>
      <c r="H2618" s="30"/>
      <c r="I2618" s="30"/>
      <c r="J2618" s="30"/>
      <c r="K2618" s="30"/>
      <c r="L2618" s="30"/>
    </row>
    <row r="2619" spans="7:12" x14ac:dyDescent="0.25">
      <c r="G2619" s="30"/>
      <c r="H2619" s="30"/>
      <c r="I2619" s="30"/>
      <c r="J2619" s="30"/>
      <c r="K2619" s="30"/>
      <c r="L2619" s="30"/>
    </row>
    <row r="2620" spans="7:12" x14ac:dyDescent="0.25">
      <c r="G2620" s="30"/>
      <c r="H2620" s="30"/>
      <c r="I2620" s="30"/>
      <c r="J2620" s="30"/>
      <c r="K2620" s="30"/>
      <c r="L2620" s="30"/>
    </row>
    <row r="2621" spans="7:12" x14ac:dyDescent="0.25">
      <c r="G2621" s="30"/>
      <c r="H2621" s="30"/>
      <c r="I2621" s="30"/>
      <c r="J2621" s="30"/>
      <c r="K2621" s="30"/>
      <c r="L2621" s="30"/>
    </row>
    <row r="2622" spans="7:12" x14ac:dyDescent="0.25">
      <c r="G2622" s="30"/>
      <c r="H2622" s="30"/>
      <c r="I2622" s="30"/>
      <c r="J2622" s="30"/>
      <c r="K2622" s="30"/>
      <c r="L2622" s="30"/>
    </row>
    <row r="2623" spans="7:12" x14ac:dyDescent="0.25">
      <c r="G2623" s="30"/>
      <c r="H2623" s="30"/>
      <c r="I2623" s="30"/>
      <c r="J2623" s="30"/>
      <c r="K2623" s="30"/>
      <c r="L2623" s="30"/>
    </row>
    <row r="2624" spans="7:12" x14ac:dyDescent="0.25">
      <c r="G2624" s="30"/>
      <c r="H2624" s="30"/>
      <c r="I2624" s="30"/>
      <c r="J2624" s="30"/>
      <c r="K2624" s="30"/>
      <c r="L2624" s="30"/>
    </row>
    <row r="2625" spans="7:12" x14ac:dyDescent="0.25">
      <c r="G2625" s="30"/>
      <c r="H2625" s="30"/>
      <c r="I2625" s="30"/>
      <c r="J2625" s="30"/>
      <c r="K2625" s="30"/>
      <c r="L2625" s="30"/>
    </row>
    <row r="2626" spans="7:12" x14ac:dyDescent="0.25">
      <c r="G2626" s="30"/>
      <c r="H2626" s="30"/>
      <c r="I2626" s="30"/>
      <c r="J2626" s="30"/>
      <c r="K2626" s="30"/>
      <c r="L2626" s="30"/>
    </row>
    <row r="2627" spans="7:12" x14ac:dyDescent="0.25">
      <c r="G2627" s="30"/>
      <c r="H2627" s="30"/>
      <c r="I2627" s="30"/>
      <c r="J2627" s="30"/>
      <c r="K2627" s="30"/>
      <c r="L2627" s="30"/>
    </row>
    <row r="2628" spans="7:12" x14ac:dyDescent="0.25">
      <c r="G2628" s="30"/>
      <c r="H2628" s="30"/>
      <c r="I2628" s="30"/>
      <c r="J2628" s="30"/>
      <c r="K2628" s="30"/>
      <c r="L2628" s="30"/>
    </row>
    <row r="2629" spans="7:12" x14ac:dyDescent="0.25">
      <c r="G2629" s="30"/>
      <c r="H2629" s="30"/>
      <c r="I2629" s="30"/>
      <c r="J2629" s="30"/>
      <c r="K2629" s="30"/>
      <c r="L2629" s="30"/>
    </row>
    <row r="2630" spans="7:12" x14ac:dyDescent="0.25">
      <c r="G2630" s="30"/>
      <c r="H2630" s="30"/>
      <c r="I2630" s="30"/>
      <c r="J2630" s="30"/>
      <c r="K2630" s="30"/>
      <c r="L2630" s="30"/>
    </row>
    <row r="2631" spans="7:12" x14ac:dyDescent="0.25">
      <c r="G2631" s="30"/>
      <c r="H2631" s="30"/>
      <c r="I2631" s="30"/>
      <c r="J2631" s="30"/>
      <c r="K2631" s="30"/>
      <c r="L2631" s="30"/>
    </row>
    <row r="2632" spans="7:12" x14ac:dyDescent="0.25">
      <c r="G2632" s="30"/>
      <c r="H2632" s="30"/>
      <c r="I2632" s="30"/>
      <c r="J2632" s="30"/>
      <c r="K2632" s="30"/>
      <c r="L2632" s="30"/>
    </row>
    <row r="2633" spans="7:12" x14ac:dyDescent="0.25">
      <c r="G2633" s="30"/>
      <c r="H2633" s="30"/>
      <c r="I2633" s="30"/>
      <c r="J2633" s="30"/>
      <c r="K2633" s="30"/>
      <c r="L2633" s="30"/>
    </row>
    <row r="2634" spans="7:12" x14ac:dyDescent="0.25">
      <c r="G2634" s="30"/>
      <c r="H2634" s="30"/>
      <c r="I2634" s="30"/>
      <c r="J2634" s="30"/>
      <c r="K2634" s="30"/>
      <c r="L2634" s="30"/>
    </row>
    <row r="2635" spans="7:12" x14ac:dyDescent="0.25">
      <c r="G2635" s="30"/>
      <c r="H2635" s="30"/>
      <c r="I2635" s="30"/>
      <c r="J2635" s="30"/>
      <c r="K2635" s="30"/>
      <c r="L2635" s="30"/>
    </row>
    <row r="2636" spans="7:12" x14ac:dyDescent="0.25">
      <c r="G2636" s="30"/>
      <c r="H2636" s="30"/>
      <c r="I2636" s="30"/>
      <c r="J2636" s="30"/>
      <c r="K2636" s="30"/>
      <c r="L2636" s="30"/>
    </row>
    <row r="2637" spans="7:12" x14ac:dyDescent="0.25">
      <c r="G2637" s="30"/>
      <c r="H2637" s="30"/>
      <c r="I2637" s="30"/>
      <c r="J2637" s="30"/>
      <c r="K2637" s="30"/>
      <c r="L2637" s="30"/>
    </row>
    <row r="2638" spans="7:12" x14ac:dyDescent="0.25">
      <c r="G2638" s="30"/>
      <c r="H2638" s="30"/>
      <c r="I2638" s="30"/>
      <c r="J2638" s="30"/>
      <c r="K2638" s="30"/>
      <c r="L2638" s="30"/>
    </row>
    <row r="2639" spans="7:12" x14ac:dyDescent="0.25">
      <c r="G2639" s="30"/>
      <c r="H2639" s="30"/>
      <c r="I2639" s="30"/>
      <c r="J2639" s="30"/>
      <c r="K2639" s="30"/>
      <c r="L2639" s="30"/>
    </row>
    <row r="2640" spans="7:12" x14ac:dyDescent="0.25">
      <c r="G2640" s="30"/>
      <c r="H2640" s="30"/>
      <c r="I2640" s="30"/>
      <c r="J2640" s="30"/>
      <c r="K2640" s="30"/>
      <c r="L2640" s="30"/>
    </row>
    <row r="2641" spans="7:12" x14ac:dyDescent="0.25">
      <c r="G2641" s="30"/>
      <c r="H2641" s="30"/>
      <c r="I2641" s="30"/>
      <c r="J2641" s="30"/>
      <c r="K2641" s="30"/>
      <c r="L2641" s="30"/>
    </row>
    <row r="2642" spans="7:12" x14ac:dyDescent="0.25">
      <c r="G2642" s="30"/>
      <c r="H2642" s="30"/>
      <c r="I2642" s="30"/>
      <c r="J2642" s="30"/>
      <c r="K2642" s="30"/>
      <c r="L2642" s="30"/>
    </row>
    <row r="2643" spans="7:12" x14ac:dyDescent="0.25">
      <c r="G2643" s="30"/>
      <c r="H2643" s="30"/>
      <c r="I2643" s="30"/>
      <c r="J2643" s="30"/>
      <c r="K2643" s="30"/>
      <c r="L2643" s="30"/>
    </row>
    <row r="2644" spans="7:12" x14ac:dyDescent="0.25">
      <c r="G2644" s="30"/>
      <c r="H2644" s="30"/>
      <c r="I2644" s="30"/>
      <c r="J2644" s="30"/>
      <c r="K2644" s="30"/>
      <c r="L2644" s="30"/>
    </row>
    <row r="2645" spans="7:12" x14ac:dyDescent="0.25">
      <c r="G2645" s="30"/>
      <c r="H2645" s="30"/>
      <c r="I2645" s="30"/>
      <c r="J2645" s="30"/>
      <c r="K2645" s="30"/>
      <c r="L2645" s="30"/>
    </row>
    <row r="2646" spans="7:12" x14ac:dyDescent="0.25">
      <c r="G2646" s="30"/>
      <c r="H2646" s="30"/>
      <c r="I2646" s="30"/>
      <c r="J2646" s="30"/>
      <c r="K2646" s="30"/>
      <c r="L2646" s="30"/>
    </row>
    <row r="2647" spans="7:12" x14ac:dyDescent="0.25">
      <c r="G2647" s="30"/>
      <c r="H2647" s="30"/>
      <c r="I2647" s="30"/>
      <c r="J2647" s="30"/>
      <c r="K2647" s="30"/>
      <c r="L2647" s="30"/>
    </row>
    <row r="2648" spans="7:12" x14ac:dyDescent="0.25">
      <c r="G2648" s="30"/>
      <c r="H2648" s="30"/>
      <c r="I2648" s="30"/>
      <c r="J2648" s="30"/>
      <c r="K2648" s="30"/>
      <c r="L2648" s="30"/>
    </row>
    <row r="2649" spans="7:12" x14ac:dyDescent="0.25">
      <c r="G2649" s="30"/>
      <c r="H2649" s="30"/>
      <c r="I2649" s="30"/>
      <c r="J2649" s="30"/>
      <c r="K2649" s="30"/>
      <c r="L2649" s="30"/>
    </row>
    <row r="2650" spans="7:12" x14ac:dyDescent="0.25">
      <c r="G2650" s="30"/>
      <c r="H2650" s="30"/>
      <c r="I2650" s="30"/>
      <c r="J2650" s="30"/>
      <c r="K2650" s="30"/>
      <c r="L2650" s="30"/>
    </row>
    <row r="2651" spans="7:12" x14ac:dyDescent="0.25">
      <c r="G2651" s="30"/>
      <c r="H2651" s="30"/>
      <c r="I2651" s="30"/>
      <c r="J2651" s="30"/>
      <c r="K2651" s="30"/>
      <c r="L2651" s="30"/>
    </row>
    <row r="2652" spans="7:12" x14ac:dyDescent="0.25">
      <c r="G2652" s="30"/>
      <c r="H2652" s="30"/>
      <c r="I2652" s="30"/>
      <c r="J2652" s="30"/>
      <c r="K2652" s="30"/>
      <c r="L2652" s="30"/>
    </row>
    <row r="2653" spans="7:12" x14ac:dyDescent="0.25">
      <c r="G2653" s="30"/>
      <c r="H2653" s="30"/>
      <c r="I2653" s="30"/>
      <c r="J2653" s="30"/>
      <c r="K2653" s="30"/>
      <c r="L2653" s="30"/>
    </row>
    <row r="2654" spans="7:12" x14ac:dyDescent="0.25">
      <c r="G2654" s="30"/>
      <c r="H2654" s="30"/>
      <c r="I2654" s="30"/>
      <c r="J2654" s="30"/>
      <c r="K2654" s="30"/>
      <c r="L2654" s="30"/>
    </row>
    <row r="2655" spans="7:12" x14ac:dyDescent="0.25">
      <c r="G2655" s="30"/>
      <c r="H2655" s="30"/>
      <c r="I2655" s="30"/>
      <c r="J2655" s="30"/>
      <c r="K2655" s="30"/>
      <c r="L2655" s="30"/>
    </row>
    <row r="2656" spans="7:12" x14ac:dyDescent="0.25">
      <c r="G2656" s="30"/>
      <c r="H2656" s="30"/>
      <c r="I2656" s="30"/>
      <c r="J2656" s="30"/>
      <c r="K2656" s="30"/>
      <c r="L2656" s="30"/>
    </row>
    <row r="2657" spans="7:12" x14ac:dyDescent="0.25">
      <c r="G2657" s="30"/>
      <c r="H2657" s="30"/>
      <c r="I2657" s="30"/>
      <c r="J2657" s="30"/>
      <c r="K2657" s="30"/>
      <c r="L2657" s="30"/>
    </row>
    <row r="2658" spans="7:12" x14ac:dyDescent="0.25">
      <c r="G2658" s="30"/>
      <c r="H2658" s="30"/>
      <c r="I2658" s="30"/>
      <c r="J2658" s="30"/>
      <c r="K2658" s="30"/>
      <c r="L2658" s="30"/>
    </row>
    <row r="2659" spans="7:12" x14ac:dyDescent="0.25">
      <c r="G2659" s="30"/>
      <c r="H2659" s="30"/>
      <c r="I2659" s="30"/>
      <c r="J2659" s="30"/>
      <c r="K2659" s="30"/>
      <c r="L2659" s="30"/>
    </row>
    <row r="2660" spans="7:12" x14ac:dyDescent="0.25">
      <c r="G2660" s="30"/>
      <c r="H2660" s="30"/>
      <c r="I2660" s="30"/>
      <c r="J2660" s="30"/>
      <c r="K2660" s="30"/>
      <c r="L2660" s="30"/>
    </row>
    <row r="2661" spans="7:12" x14ac:dyDescent="0.25">
      <c r="G2661" s="30"/>
      <c r="H2661" s="30"/>
      <c r="I2661" s="30"/>
      <c r="J2661" s="30"/>
      <c r="K2661" s="30"/>
      <c r="L2661" s="30"/>
    </row>
    <row r="2662" spans="7:12" x14ac:dyDescent="0.25">
      <c r="G2662" s="30"/>
      <c r="H2662" s="30"/>
      <c r="I2662" s="30"/>
      <c r="J2662" s="30"/>
      <c r="K2662" s="30"/>
      <c r="L2662" s="30"/>
    </row>
    <row r="2663" spans="7:12" x14ac:dyDescent="0.25">
      <c r="G2663" s="30"/>
      <c r="H2663" s="30"/>
      <c r="I2663" s="30"/>
      <c r="J2663" s="30"/>
      <c r="K2663" s="30"/>
      <c r="L2663" s="30"/>
    </row>
    <row r="2664" spans="7:12" x14ac:dyDescent="0.25">
      <c r="G2664" s="30"/>
      <c r="H2664" s="30"/>
      <c r="I2664" s="30"/>
      <c r="J2664" s="30"/>
      <c r="K2664" s="30"/>
      <c r="L2664" s="30"/>
    </row>
    <row r="2665" spans="7:12" x14ac:dyDescent="0.25">
      <c r="G2665" s="30"/>
      <c r="H2665" s="30"/>
      <c r="I2665" s="30"/>
      <c r="J2665" s="30"/>
      <c r="K2665" s="30"/>
      <c r="L2665" s="30"/>
    </row>
    <row r="2666" spans="7:12" x14ac:dyDescent="0.25">
      <c r="G2666" s="30"/>
      <c r="H2666" s="30"/>
      <c r="I2666" s="30"/>
      <c r="J2666" s="30"/>
      <c r="K2666" s="30"/>
      <c r="L2666" s="30"/>
    </row>
    <row r="2667" spans="7:12" x14ac:dyDescent="0.25">
      <c r="G2667" s="30"/>
      <c r="H2667" s="30"/>
      <c r="I2667" s="30"/>
      <c r="J2667" s="30"/>
      <c r="K2667" s="30"/>
      <c r="L2667" s="30"/>
    </row>
    <row r="2668" spans="7:12" x14ac:dyDescent="0.25">
      <c r="G2668" s="30"/>
      <c r="H2668" s="30"/>
      <c r="I2668" s="30"/>
      <c r="J2668" s="30"/>
      <c r="K2668" s="30"/>
      <c r="L2668" s="30"/>
    </row>
    <row r="2669" spans="7:12" x14ac:dyDescent="0.25">
      <c r="G2669" s="30"/>
      <c r="H2669" s="30"/>
      <c r="I2669" s="30"/>
      <c r="J2669" s="30"/>
      <c r="K2669" s="30"/>
      <c r="L2669" s="30"/>
    </row>
    <row r="2670" spans="7:12" x14ac:dyDescent="0.25">
      <c r="G2670" s="30"/>
      <c r="H2670" s="30"/>
      <c r="I2670" s="30"/>
      <c r="J2670" s="30"/>
      <c r="K2670" s="30"/>
      <c r="L2670" s="30"/>
    </row>
    <row r="2671" spans="7:12" x14ac:dyDescent="0.25">
      <c r="G2671" s="30"/>
      <c r="H2671" s="30"/>
      <c r="I2671" s="30"/>
      <c r="J2671" s="30"/>
      <c r="K2671" s="30"/>
      <c r="L2671" s="30"/>
    </row>
    <row r="2672" spans="7:12" x14ac:dyDescent="0.25">
      <c r="G2672" s="30"/>
      <c r="H2672" s="30"/>
      <c r="I2672" s="30"/>
      <c r="J2672" s="30"/>
      <c r="K2672" s="30"/>
      <c r="L2672" s="30"/>
    </row>
    <row r="2673" spans="7:12" x14ac:dyDescent="0.25">
      <c r="G2673" s="30"/>
      <c r="H2673" s="30"/>
      <c r="I2673" s="30"/>
      <c r="J2673" s="30"/>
      <c r="K2673" s="30"/>
      <c r="L2673" s="30"/>
    </row>
    <row r="2674" spans="7:12" x14ac:dyDescent="0.25">
      <c r="G2674" s="30"/>
      <c r="H2674" s="30"/>
      <c r="I2674" s="30"/>
      <c r="J2674" s="30"/>
      <c r="K2674" s="30"/>
      <c r="L2674" s="30"/>
    </row>
    <row r="2675" spans="7:12" x14ac:dyDescent="0.25">
      <c r="G2675" s="30"/>
      <c r="H2675" s="30"/>
      <c r="I2675" s="30"/>
      <c r="J2675" s="30"/>
      <c r="K2675" s="30"/>
      <c r="L2675" s="30"/>
    </row>
    <row r="2676" spans="7:12" x14ac:dyDescent="0.25">
      <c r="G2676" s="30"/>
      <c r="H2676" s="30"/>
      <c r="I2676" s="30"/>
      <c r="J2676" s="30"/>
      <c r="K2676" s="30"/>
      <c r="L2676" s="30"/>
    </row>
    <row r="2677" spans="7:12" x14ac:dyDescent="0.25">
      <c r="G2677" s="30"/>
      <c r="H2677" s="30"/>
      <c r="I2677" s="30"/>
      <c r="J2677" s="30"/>
      <c r="K2677" s="30"/>
      <c r="L2677" s="30"/>
    </row>
    <row r="2678" spans="7:12" x14ac:dyDescent="0.25">
      <c r="G2678" s="30"/>
      <c r="H2678" s="30"/>
      <c r="I2678" s="30"/>
      <c r="J2678" s="30"/>
      <c r="K2678" s="30"/>
      <c r="L2678" s="30"/>
    </row>
    <row r="2679" spans="7:12" x14ac:dyDescent="0.25">
      <c r="G2679" s="30"/>
      <c r="H2679" s="30"/>
      <c r="I2679" s="30"/>
      <c r="J2679" s="30"/>
      <c r="K2679" s="30"/>
      <c r="L2679" s="30"/>
    </row>
    <row r="2680" spans="7:12" x14ac:dyDescent="0.25">
      <c r="G2680" s="30"/>
      <c r="H2680" s="30"/>
      <c r="I2680" s="30"/>
      <c r="J2680" s="30"/>
      <c r="K2680" s="30"/>
      <c r="L2680" s="30"/>
    </row>
    <row r="2681" spans="7:12" x14ac:dyDescent="0.25">
      <c r="G2681" s="30"/>
      <c r="H2681" s="30"/>
      <c r="I2681" s="30"/>
      <c r="J2681" s="30"/>
      <c r="K2681" s="30"/>
      <c r="L2681" s="30"/>
    </row>
    <row r="2682" spans="7:12" x14ac:dyDescent="0.25">
      <c r="G2682" s="30"/>
      <c r="H2682" s="30"/>
      <c r="I2682" s="30"/>
      <c r="J2682" s="30"/>
      <c r="K2682" s="30"/>
      <c r="L2682" s="30"/>
    </row>
    <row r="2683" spans="7:12" x14ac:dyDescent="0.25">
      <c r="G2683" s="30"/>
      <c r="H2683" s="30"/>
      <c r="I2683" s="30"/>
      <c r="J2683" s="30"/>
      <c r="K2683" s="30"/>
      <c r="L2683" s="30"/>
    </row>
    <row r="2684" spans="7:12" x14ac:dyDescent="0.25">
      <c r="G2684" s="30"/>
      <c r="H2684" s="30"/>
      <c r="I2684" s="30"/>
      <c r="J2684" s="30"/>
      <c r="K2684" s="30"/>
      <c r="L2684" s="30"/>
    </row>
    <row r="2685" spans="7:12" x14ac:dyDescent="0.25">
      <c r="G2685" s="30"/>
      <c r="H2685" s="30"/>
      <c r="I2685" s="30"/>
      <c r="J2685" s="30"/>
      <c r="K2685" s="30"/>
      <c r="L2685" s="30"/>
    </row>
    <row r="2686" spans="7:12" x14ac:dyDescent="0.25">
      <c r="G2686" s="30"/>
      <c r="H2686" s="30"/>
      <c r="I2686" s="30"/>
      <c r="J2686" s="30"/>
      <c r="K2686" s="30"/>
      <c r="L2686" s="30"/>
    </row>
    <row r="2687" spans="7:12" x14ac:dyDescent="0.25">
      <c r="G2687" s="30"/>
      <c r="H2687" s="30"/>
      <c r="I2687" s="30"/>
      <c r="J2687" s="30"/>
      <c r="K2687" s="30"/>
      <c r="L2687" s="30"/>
    </row>
    <row r="2688" spans="7:12" x14ac:dyDescent="0.25">
      <c r="G2688" s="30"/>
      <c r="H2688" s="30"/>
      <c r="I2688" s="30"/>
      <c r="J2688" s="30"/>
      <c r="K2688" s="30"/>
      <c r="L2688" s="30"/>
    </row>
    <row r="2689" spans="7:12" x14ac:dyDescent="0.25">
      <c r="G2689" s="30"/>
      <c r="H2689" s="30"/>
      <c r="I2689" s="30"/>
      <c r="J2689" s="30"/>
      <c r="K2689" s="30"/>
      <c r="L2689" s="30"/>
    </row>
    <row r="2690" spans="7:12" x14ac:dyDescent="0.25">
      <c r="G2690" s="30"/>
      <c r="H2690" s="30"/>
      <c r="I2690" s="30"/>
      <c r="J2690" s="30"/>
      <c r="K2690" s="30"/>
      <c r="L2690" s="30"/>
    </row>
    <row r="2691" spans="7:12" x14ac:dyDescent="0.25">
      <c r="G2691" s="30"/>
      <c r="H2691" s="30"/>
      <c r="I2691" s="30"/>
      <c r="J2691" s="30"/>
      <c r="K2691" s="30"/>
      <c r="L2691" s="30"/>
    </row>
    <row r="2692" spans="7:12" x14ac:dyDescent="0.25">
      <c r="G2692" s="30"/>
      <c r="H2692" s="30"/>
      <c r="I2692" s="30"/>
      <c r="J2692" s="30"/>
      <c r="K2692" s="30"/>
      <c r="L2692" s="30"/>
    </row>
    <row r="2693" spans="7:12" x14ac:dyDescent="0.25">
      <c r="G2693" s="30"/>
      <c r="H2693" s="30"/>
      <c r="I2693" s="30"/>
      <c r="J2693" s="30"/>
      <c r="K2693" s="30"/>
      <c r="L2693" s="30"/>
    </row>
    <row r="2694" spans="7:12" x14ac:dyDescent="0.25">
      <c r="G2694" s="30"/>
      <c r="H2694" s="30"/>
      <c r="I2694" s="30"/>
      <c r="J2694" s="30"/>
      <c r="K2694" s="30"/>
      <c r="L2694" s="30"/>
    </row>
    <row r="2695" spans="7:12" x14ac:dyDescent="0.25">
      <c r="G2695" s="30"/>
      <c r="H2695" s="30"/>
      <c r="I2695" s="30"/>
      <c r="J2695" s="30"/>
      <c r="K2695" s="30"/>
      <c r="L2695" s="30"/>
    </row>
    <row r="2696" spans="7:12" x14ac:dyDescent="0.25">
      <c r="G2696" s="30"/>
      <c r="H2696" s="30"/>
      <c r="I2696" s="30"/>
      <c r="J2696" s="30"/>
      <c r="K2696" s="30"/>
      <c r="L2696" s="30"/>
    </row>
    <row r="2697" spans="7:12" x14ac:dyDescent="0.25">
      <c r="G2697" s="30"/>
      <c r="H2697" s="30"/>
      <c r="I2697" s="30"/>
      <c r="J2697" s="30"/>
      <c r="K2697" s="30"/>
      <c r="L2697" s="30"/>
    </row>
    <row r="2698" spans="7:12" x14ac:dyDescent="0.25">
      <c r="G2698" s="30"/>
      <c r="H2698" s="30"/>
      <c r="I2698" s="30"/>
      <c r="J2698" s="30"/>
      <c r="K2698" s="30"/>
      <c r="L2698" s="30"/>
    </row>
    <row r="2699" spans="7:12" x14ac:dyDescent="0.25">
      <c r="G2699" s="30"/>
      <c r="H2699" s="30"/>
      <c r="I2699" s="30"/>
      <c r="J2699" s="30"/>
      <c r="K2699" s="30"/>
      <c r="L2699" s="30"/>
    </row>
    <row r="2700" spans="7:12" x14ac:dyDescent="0.25">
      <c r="G2700" s="30"/>
      <c r="H2700" s="30"/>
      <c r="I2700" s="30"/>
      <c r="J2700" s="30"/>
      <c r="K2700" s="30"/>
      <c r="L2700" s="30"/>
    </row>
    <row r="2701" spans="7:12" x14ac:dyDescent="0.25">
      <c r="G2701" s="30"/>
      <c r="H2701" s="30"/>
      <c r="I2701" s="30"/>
      <c r="J2701" s="30"/>
      <c r="K2701" s="30"/>
      <c r="L2701" s="30"/>
    </row>
    <row r="2702" spans="7:12" x14ac:dyDescent="0.25">
      <c r="G2702" s="30"/>
      <c r="H2702" s="30"/>
      <c r="I2702" s="30"/>
      <c r="J2702" s="30"/>
      <c r="K2702" s="30"/>
      <c r="L2702" s="30"/>
    </row>
    <row r="2703" spans="7:12" x14ac:dyDescent="0.25">
      <c r="G2703" s="30"/>
      <c r="H2703" s="30"/>
      <c r="I2703" s="30"/>
      <c r="J2703" s="30"/>
      <c r="K2703" s="30"/>
      <c r="L2703" s="30"/>
    </row>
    <row r="2704" spans="7:12" x14ac:dyDescent="0.25">
      <c r="G2704" s="30"/>
      <c r="H2704" s="30"/>
      <c r="I2704" s="30"/>
      <c r="J2704" s="30"/>
      <c r="K2704" s="30"/>
      <c r="L2704" s="30"/>
    </row>
    <row r="2705" spans="7:12" x14ac:dyDescent="0.25">
      <c r="G2705" s="30"/>
      <c r="H2705" s="30"/>
      <c r="I2705" s="30"/>
      <c r="J2705" s="30"/>
      <c r="K2705" s="30"/>
      <c r="L2705" s="30"/>
    </row>
    <row r="2706" spans="7:12" x14ac:dyDescent="0.25">
      <c r="G2706" s="30"/>
      <c r="H2706" s="30"/>
      <c r="I2706" s="30"/>
      <c r="J2706" s="30"/>
      <c r="K2706" s="30"/>
      <c r="L2706" s="30"/>
    </row>
    <row r="2707" spans="7:12" x14ac:dyDescent="0.25">
      <c r="G2707" s="30"/>
      <c r="H2707" s="30"/>
      <c r="I2707" s="30"/>
      <c r="J2707" s="30"/>
      <c r="K2707" s="30"/>
      <c r="L2707" s="30"/>
    </row>
    <row r="2708" spans="7:12" x14ac:dyDescent="0.25">
      <c r="G2708" s="30"/>
      <c r="H2708" s="30"/>
      <c r="I2708" s="30"/>
      <c r="J2708" s="30"/>
      <c r="K2708" s="30"/>
      <c r="L2708" s="30"/>
    </row>
    <row r="2709" spans="7:12" x14ac:dyDescent="0.25">
      <c r="G2709" s="30"/>
      <c r="H2709" s="30"/>
      <c r="I2709" s="30"/>
      <c r="J2709" s="30"/>
      <c r="K2709" s="30"/>
      <c r="L2709" s="30"/>
    </row>
    <row r="2710" spans="7:12" x14ac:dyDescent="0.25">
      <c r="G2710" s="30"/>
      <c r="H2710" s="30"/>
      <c r="I2710" s="30"/>
      <c r="J2710" s="30"/>
      <c r="K2710" s="30"/>
      <c r="L2710" s="30"/>
    </row>
    <row r="2711" spans="7:12" x14ac:dyDescent="0.25">
      <c r="G2711" s="30"/>
      <c r="H2711" s="30"/>
      <c r="I2711" s="30"/>
      <c r="J2711" s="30"/>
      <c r="K2711" s="30"/>
      <c r="L2711" s="30"/>
    </row>
    <row r="2712" spans="7:12" x14ac:dyDescent="0.25">
      <c r="G2712" s="30"/>
      <c r="H2712" s="30"/>
      <c r="I2712" s="30"/>
      <c r="J2712" s="30"/>
      <c r="K2712" s="30"/>
      <c r="L2712" s="30"/>
    </row>
    <row r="2713" spans="7:12" x14ac:dyDescent="0.25">
      <c r="G2713" s="30"/>
      <c r="H2713" s="30"/>
      <c r="I2713" s="30"/>
      <c r="J2713" s="30"/>
      <c r="K2713" s="30"/>
      <c r="L2713" s="30"/>
    </row>
    <row r="2714" spans="7:12" x14ac:dyDescent="0.25">
      <c r="G2714" s="30"/>
      <c r="H2714" s="30"/>
      <c r="I2714" s="30"/>
      <c r="J2714" s="30"/>
      <c r="K2714" s="30"/>
      <c r="L2714" s="30"/>
    </row>
    <row r="2715" spans="7:12" x14ac:dyDescent="0.25">
      <c r="G2715" s="30"/>
      <c r="H2715" s="30"/>
      <c r="I2715" s="30"/>
      <c r="J2715" s="30"/>
      <c r="K2715" s="30"/>
      <c r="L2715" s="30"/>
    </row>
    <row r="2716" spans="7:12" x14ac:dyDescent="0.25">
      <c r="G2716" s="30"/>
      <c r="H2716" s="30"/>
      <c r="I2716" s="30"/>
      <c r="J2716" s="30"/>
      <c r="K2716" s="30"/>
      <c r="L2716" s="30"/>
    </row>
    <row r="2717" spans="7:12" x14ac:dyDescent="0.25">
      <c r="G2717" s="30"/>
      <c r="H2717" s="30"/>
      <c r="I2717" s="30"/>
      <c r="J2717" s="30"/>
      <c r="K2717" s="30"/>
      <c r="L2717" s="30"/>
    </row>
    <row r="2718" spans="7:12" x14ac:dyDescent="0.25">
      <c r="G2718" s="30"/>
      <c r="H2718" s="30"/>
      <c r="I2718" s="30"/>
      <c r="J2718" s="30"/>
      <c r="K2718" s="30"/>
      <c r="L2718" s="30"/>
    </row>
    <row r="2719" spans="7:12" x14ac:dyDescent="0.25">
      <c r="G2719" s="30"/>
      <c r="H2719" s="30"/>
      <c r="I2719" s="30"/>
      <c r="J2719" s="30"/>
      <c r="K2719" s="30"/>
      <c r="L2719" s="30"/>
    </row>
    <row r="2720" spans="7:12" x14ac:dyDescent="0.25">
      <c r="G2720" s="30"/>
      <c r="H2720" s="30"/>
      <c r="I2720" s="30"/>
      <c r="J2720" s="30"/>
      <c r="K2720" s="30"/>
      <c r="L2720" s="30"/>
    </row>
    <row r="2721" spans="7:12" x14ac:dyDescent="0.25">
      <c r="G2721" s="30"/>
      <c r="H2721" s="30"/>
      <c r="I2721" s="30"/>
      <c r="J2721" s="30"/>
      <c r="K2721" s="30"/>
      <c r="L2721" s="30"/>
    </row>
    <row r="2722" spans="7:12" x14ac:dyDescent="0.25">
      <c r="G2722" s="30"/>
      <c r="H2722" s="30"/>
      <c r="I2722" s="30"/>
      <c r="J2722" s="30"/>
      <c r="K2722" s="30"/>
      <c r="L2722" s="30"/>
    </row>
    <row r="2723" spans="7:12" x14ac:dyDescent="0.25">
      <c r="G2723" s="30"/>
      <c r="H2723" s="30"/>
      <c r="I2723" s="30"/>
      <c r="J2723" s="30"/>
      <c r="K2723" s="30"/>
      <c r="L2723" s="30"/>
    </row>
    <row r="2724" spans="7:12" x14ac:dyDescent="0.25">
      <c r="G2724" s="30"/>
      <c r="H2724" s="30"/>
      <c r="I2724" s="30"/>
      <c r="J2724" s="30"/>
      <c r="K2724" s="30"/>
      <c r="L2724" s="30"/>
    </row>
    <row r="2725" spans="7:12" x14ac:dyDescent="0.25">
      <c r="G2725" s="30"/>
      <c r="H2725" s="30"/>
      <c r="I2725" s="30"/>
      <c r="J2725" s="30"/>
      <c r="K2725" s="30"/>
      <c r="L2725" s="30"/>
    </row>
    <row r="2726" spans="7:12" x14ac:dyDescent="0.25">
      <c r="G2726" s="30"/>
      <c r="H2726" s="30"/>
      <c r="I2726" s="30"/>
      <c r="J2726" s="30"/>
      <c r="K2726" s="30"/>
      <c r="L2726" s="30"/>
    </row>
    <row r="2727" spans="7:12" x14ac:dyDescent="0.25">
      <c r="G2727" s="30"/>
      <c r="H2727" s="30"/>
      <c r="I2727" s="30"/>
      <c r="J2727" s="30"/>
      <c r="K2727" s="30"/>
      <c r="L2727" s="30"/>
    </row>
    <row r="2728" spans="7:12" x14ac:dyDescent="0.25">
      <c r="G2728" s="30"/>
      <c r="H2728" s="30"/>
      <c r="I2728" s="30"/>
      <c r="J2728" s="30"/>
      <c r="K2728" s="30"/>
      <c r="L2728" s="30"/>
    </row>
    <row r="2729" spans="7:12" x14ac:dyDescent="0.25">
      <c r="G2729" s="30"/>
      <c r="H2729" s="30"/>
      <c r="I2729" s="30"/>
      <c r="J2729" s="30"/>
      <c r="K2729" s="30"/>
      <c r="L2729" s="30"/>
    </row>
    <row r="2730" spans="7:12" x14ac:dyDescent="0.25">
      <c r="G2730" s="30"/>
      <c r="H2730" s="30"/>
      <c r="I2730" s="30"/>
      <c r="J2730" s="30"/>
      <c r="K2730" s="30"/>
      <c r="L2730" s="30"/>
    </row>
    <row r="2731" spans="7:12" x14ac:dyDescent="0.25">
      <c r="G2731" s="30"/>
      <c r="H2731" s="30"/>
      <c r="I2731" s="30"/>
      <c r="J2731" s="30"/>
      <c r="K2731" s="30"/>
      <c r="L2731" s="30"/>
    </row>
    <row r="2732" spans="7:12" x14ac:dyDescent="0.25">
      <c r="G2732" s="30"/>
      <c r="H2732" s="30"/>
      <c r="I2732" s="30"/>
      <c r="J2732" s="30"/>
      <c r="K2732" s="30"/>
      <c r="L2732" s="30"/>
    </row>
    <row r="2733" spans="7:12" x14ac:dyDescent="0.25">
      <c r="G2733" s="30"/>
      <c r="H2733" s="30"/>
      <c r="I2733" s="30"/>
      <c r="J2733" s="30"/>
      <c r="K2733" s="30"/>
      <c r="L2733" s="30"/>
    </row>
    <row r="2734" spans="7:12" x14ac:dyDescent="0.25">
      <c r="G2734" s="30"/>
      <c r="H2734" s="30"/>
      <c r="I2734" s="30"/>
      <c r="J2734" s="30"/>
      <c r="K2734" s="30"/>
      <c r="L2734" s="30"/>
    </row>
    <row r="2735" spans="7:12" x14ac:dyDescent="0.25">
      <c r="G2735" s="30"/>
      <c r="H2735" s="30"/>
      <c r="I2735" s="30"/>
      <c r="J2735" s="30"/>
      <c r="K2735" s="30"/>
      <c r="L2735" s="30"/>
    </row>
    <row r="2736" spans="7:12" x14ac:dyDescent="0.25">
      <c r="G2736" s="30"/>
      <c r="H2736" s="30"/>
      <c r="I2736" s="30"/>
      <c r="J2736" s="30"/>
      <c r="K2736" s="30"/>
      <c r="L2736" s="30"/>
    </row>
    <row r="2737" spans="7:12" x14ac:dyDescent="0.25">
      <c r="G2737" s="30"/>
      <c r="H2737" s="30"/>
      <c r="I2737" s="30"/>
      <c r="J2737" s="30"/>
      <c r="K2737" s="30"/>
      <c r="L2737" s="30"/>
    </row>
    <row r="2738" spans="7:12" x14ac:dyDescent="0.25">
      <c r="G2738" s="30"/>
      <c r="H2738" s="30"/>
      <c r="I2738" s="30"/>
      <c r="J2738" s="30"/>
      <c r="K2738" s="30"/>
      <c r="L2738" s="30"/>
    </row>
    <row r="2739" spans="7:12" x14ac:dyDescent="0.25">
      <c r="G2739" s="30"/>
      <c r="H2739" s="30"/>
      <c r="I2739" s="30"/>
      <c r="J2739" s="30"/>
      <c r="K2739" s="30"/>
      <c r="L2739" s="30"/>
    </row>
    <row r="2740" spans="7:12" x14ac:dyDescent="0.25">
      <c r="G2740" s="30"/>
      <c r="H2740" s="30"/>
      <c r="I2740" s="30"/>
      <c r="J2740" s="30"/>
      <c r="K2740" s="30"/>
      <c r="L2740" s="30"/>
    </row>
    <row r="2741" spans="7:12" x14ac:dyDescent="0.25">
      <c r="G2741" s="30"/>
      <c r="H2741" s="30"/>
      <c r="I2741" s="30"/>
      <c r="J2741" s="30"/>
      <c r="K2741" s="30"/>
      <c r="L2741" s="30"/>
    </row>
    <row r="2742" spans="7:12" x14ac:dyDescent="0.25">
      <c r="G2742" s="30"/>
      <c r="H2742" s="30"/>
      <c r="I2742" s="30"/>
      <c r="J2742" s="30"/>
      <c r="K2742" s="30"/>
      <c r="L2742" s="30"/>
    </row>
    <row r="2743" spans="7:12" x14ac:dyDescent="0.25">
      <c r="G2743" s="30"/>
      <c r="H2743" s="30"/>
      <c r="I2743" s="30"/>
      <c r="J2743" s="30"/>
      <c r="K2743" s="30"/>
      <c r="L2743" s="30"/>
    </row>
    <row r="2744" spans="7:12" x14ac:dyDescent="0.25">
      <c r="G2744" s="30"/>
      <c r="H2744" s="30"/>
      <c r="I2744" s="30"/>
      <c r="J2744" s="30"/>
      <c r="K2744" s="30"/>
      <c r="L2744" s="30"/>
    </row>
    <row r="2745" spans="7:12" x14ac:dyDescent="0.25">
      <c r="G2745" s="30"/>
      <c r="H2745" s="30"/>
      <c r="I2745" s="30"/>
      <c r="J2745" s="30"/>
      <c r="K2745" s="30"/>
      <c r="L2745" s="30"/>
    </row>
    <row r="2746" spans="7:12" x14ac:dyDescent="0.25">
      <c r="G2746" s="30"/>
      <c r="H2746" s="30"/>
      <c r="I2746" s="30"/>
      <c r="J2746" s="30"/>
      <c r="K2746" s="30"/>
      <c r="L2746" s="30"/>
    </row>
    <row r="2747" spans="7:12" x14ac:dyDescent="0.25">
      <c r="G2747" s="30"/>
      <c r="H2747" s="30"/>
      <c r="I2747" s="30"/>
      <c r="J2747" s="30"/>
      <c r="K2747" s="30"/>
      <c r="L2747" s="30"/>
    </row>
    <row r="2748" spans="7:12" x14ac:dyDescent="0.25">
      <c r="G2748" s="30"/>
      <c r="H2748" s="30"/>
      <c r="I2748" s="30"/>
      <c r="J2748" s="30"/>
      <c r="K2748" s="30"/>
      <c r="L2748" s="30"/>
    </row>
    <row r="2749" spans="7:12" x14ac:dyDescent="0.25">
      <c r="G2749" s="30"/>
      <c r="H2749" s="30"/>
      <c r="I2749" s="30"/>
      <c r="J2749" s="30"/>
      <c r="K2749" s="30"/>
      <c r="L2749" s="30"/>
    </row>
    <row r="2750" spans="7:12" x14ac:dyDescent="0.25">
      <c r="G2750" s="30"/>
      <c r="H2750" s="30"/>
      <c r="I2750" s="30"/>
      <c r="J2750" s="30"/>
      <c r="K2750" s="30"/>
      <c r="L2750" s="30"/>
    </row>
    <row r="2751" spans="7:12" x14ac:dyDescent="0.25">
      <c r="G2751" s="30"/>
      <c r="H2751" s="30"/>
      <c r="I2751" s="30"/>
      <c r="J2751" s="30"/>
      <c r="K2751" s="30"/>
      <c r="L2751" s="30"/>
    </row>
    <row r="2752" spans="7:12" x14ac:dyDescent="0.25">
      <c r="G2752" s="30"/>
      <c r="H2752" s="30"/>
      <c r="I2752" s="30"/>
      <c r="J2752" s="30"/>
      <c r="K2752" s="30"/>
      <c r="L2752" s="30"/>
    </row>
    <row r="2753" spans="7:12" x14ac:dyDescent="0.25">
      <c r="G2753" s="30"/>
      <c r="H2753" s="30"/>
      <c r="I2753" s="30"/>
      <c r="J2753" s="30"/>
      <c r="K2753" s="30"/>
      <c r="L2753" s="30"/>
    </row>
    <row r="2754" spans="7:12" x14ac:dyDescent="0.25">
      <c r="G2754" s="30"/>
      <c r="H2754" s="30"/>
      <c r="I2754" s="30"/>
      <c r="J2754" s="30"/>
      <c r="K2754" s="30"/>
      <c r="L2754" s="30"/>
    </row>
    <row r="2755" spans="7:12" x14ac:dyDescent="0.25">
      <c r="G2755" s="30"/>
      <c r="H2755" s="30"/>
      <c r="I2755" s="30"/>
      <c r="J2755" s="30"/>
      <c r="K2755" s="30"/>
      <c r="L2755" s="30"/>
    </row>
    <row r="2756" spans="7:12" x14ac:dyDescent="0.25">
      <c r="G2756" s="30"/>
      <c r="H2756" s="30"/>
      <c r="I2756" s="30"/>
      <c r="J2756" s="30"/>
      <c r="K2756" s="30"/>
      <c r="L2756" s="30"/>
    </row>
    <row r="2757" spans="7:12" x14ac:dyDescent="0.25">
      <c r="G2757" s="30"/>
      <c r="H2757" s="30"/>
      <c r="I2757" s="30"/>
      <c r="J2757" s="30"/>
      <c r="K2757" s="30"/>
      <c r="L2757" s="30"/>
    </row>
    <row r="2758" spans="7:12" x14ac:dyDescent="0.25">
      <c r="G2758" s="30"/>
      <c r="H2758" s="30"/>
      <c r="I2758" s="30"/>
      <c r="J2758" s="30"/>
      <c r="K2758" s="30"/>
      <c r="L2758" s="30"/>
    </row>
    <row r="2759" spans="7:12" x14ac:dyDescent="0.25">
      <c r="G2759" s="30"/>
      <c r="H2759" s="30"/>
      <c r="I2759" s="30"/>
      <c r="J2759" s="30"/>
      <c r="K2759" s="30"/>
      <c r="L2759" s="30"/>
    </row>
    <row r="2760" spans="7:12" x14ac:dyDescent="0.25">
      <c r="G2760" s="30"/>
      <c r="H2760" s="30"/>
      <c r="I2760" s="30"/>
      <c r="J2760" s="30"/>
      <c r="K2760" s="30"/>
      <c r="L2760" s="30"/>
    </row>
    <row r="2761" spans="7:12" x14ac:dyDescent="0.25">
      <c r="G2761" s="30"/>
      <c r="H2761" s="30"/>
      <c r="I2761" s="30"/>
      <c r="J2761" s="30"/>
      <c r="K2761" s="30"/>
      <c r="L2761" s="30"/>
    </row>
    <row r="2762" spans="7:12" x14ac:dyDescent="0.25">
      <c r="G2762" s="30"/>
      <c r="H2762" s="30"/>
      <c r="I2762" s="30"/>
      <c r="J2762" s="30"/>
      <c r="K2762" s="30"/>
      <c r="L2762" s="30"/>
    </row>
    <row r="2763" spans="7:12" x14ac:dyDescent="0.25">
      <c r="G2763" s="30"/>
      <c r="H2763" s="30"/>
      <c r="I2763" s="30"/>
      <c r="J2763" s="30"/>
      <c r="K2763" s="30"/>
      <c r="L2763" s="30"/>
    </row>
    <row r="2764" spans="7:12" x14ac:dyDescent="0.25">
      <c r="G2764" s="30"/>
      <c r="H2764" s="30"/>
      <c r="I2764" s="30"/>
      <c r="J2764" s="30"/>
      <c r="K2764" s="30"/>
      <c r="L2764" s="30"/>
    </row>
    <row r="2765" spans="7:12" x14ac:dyDescent="0.25">
      <c r="G2765" s="30"/>
      <c r="H2765" s="30"/>
      <c r="I2765" s="30"/>
      <c r="J2765" s="30"/>
      <c r="K2765" s="30"/>
      <c r="L2765" s="30"/>
    </row>
    <row r="2766" spans="7:12" x14ac:dyDescent="0.25">
      <c r="G2766" s="30"/>
      <c r="H2766" s="30"/>
      <c r="I2766" s="30"/>
      <c r="J2766" s="30"/>
      <c r="K2766" s="30"/>
      <c r="L2766" s="30"/>
    </row>
    <row r="2767" spans="7:12" x14ac:dyDescent="0.25">
      <c r="G2767" s="30"/>
      <c r="H2767" s="30"/>
      <c r="I2767" s="30"/>
      <c r="J2767" s="30"/>
      <c r="K2767" s="30"/>
      <c r="L2767" s="30"/>
    </row>
    <row r="2768" spans="7:12" x14ac:dyDescent="0.25">
      <c r="G2768" s="30"/>
      <c r="H2768" s="30"/>
      <c r="I2768" s="30"/>
      <c r="J2768" s="30"/>
      <c r="K2768" s="30"/>
      <c r="L2768" s="30"/>
    </row>
    <row r="2769" spans="7:12" x14ac:dyDescent="0.25">
      <c r="G2769" s="30"/>
      <c r="H2769" s="30"/>
      <c r="I2769" s="30"/>
      <c r="J2769" s="30"/>
      <c r="K2769" s="30"/>
      <c r="L2769" s="30"/>
    </row>
    <row r="2770" spans="7:12" x14ac:dyDescent="0.25">
      <c r="G2770" s="30"/>
      <c r="H2770" s="30"/>
      <c r="I2770" s="30"/>
      <c r="J2770" s="30"/>
      <c r="K2770" s="30"/>
      <c r="L2770" s="30"/>
    </row>
    <row r="2771" spans="7:12" x14ac:dyDescent="0.25">
      <c r="G2771" s="30"/>
      <c r="H2771" s="30"/>
      <c r="I2771" s="30"/>
      <c r="J2771" s="30"/>
      <c r="K2771" s="30"/>
      <c r="L2771" s="30"/>
    </row>
    <row r="2772" spans="7:12" x14ac:dyDescent="0.25">
      <c r="G2772" s="30"/>
      <c r="H2772" s="30"/>
      <c r="I2772" s="30"/>
      <c r="J2772" s="30"/>
      <c r="K2772" s="30"/>
      <c r="L2772" s="30"/>
    </row>
    <row r="2773" spans="7:12" x14ac:dyDescent="0.25">
      <c r="G2773" s="30"/>
      <c r="H2773" s="30"/>
      <c r="I2773" s="30"/>
      <c r="J2773" s="30"/>
      <c r="K2773" s="30"/>
      <c r="L2773" s="30"/>
    </row>
    <row r="2774" spans="7:12" x14ac:dyDescent="0.25">
      <c r="G2774" s="30"/>
      <c r="H2774" s="30"/>
      <c r="I2774" s="30"/>
      <c r="J2774" s="30"/>
      <c r="K2774" s="30"/>
      <c r="L2774" s="30"/>
    </row>
    <row r="2775" spans="7:12" x14ac:dyDescent="0.25">
      <c r="G2775" s="30"/>
      <c r="H2775" s="30"/>
      <c r="I2775" s="30"/>
      <c r="J2775" s="30"/>
      <c r="K2775" s="30"/>
      <c r="L2775" s="30"/>
    </row>
    <row r="2776" spans="7:12" x14ac:dyDescent="0.25">
      <c r="G2776" s="30"/>
      <c r="H2776" s="30"/>
      <c r="I2776" s="30"/>
      <c r="J2776" s="30"/>
      <c r="K2776" s="30"/>
      <c r="L2776" s="30"/>
    </row>
    <row r="2777" spans="7:12" x14ac:dyDescent="0.25">
      <c r="G2777" s="30"/>
      <c r="H2777" s="30"/>
      <c r="I2777" s="30"/>
      <c r="J2777" s="30"/>
      <c r="K2777" s="30"/>
      <c r="L2777" s="30"/>
    </row>
    <row r="2778" spans="7:12" x14ac:dyDescent="0.25">
      <c r="G2778" s="30"/>
      <c r="H2778" s="30"/>
      <c r="I2778" s="30"/>
      <c r="J2778" s="30"/>
      <c r="K2778" s="30"/>
      <c r="L2778" s="30"/>
    </row>
    <row r="2779" spans="7:12" x14ac:dyDescent="0.25">
      <c r="G2779" s="30"/>
      <c r="H2779" s="30"/>
      <c r="I2779" s="30"/>
      <c r="J2779" s="30"/>
      <c r="K2779" s="30"/>
      <c r="L2779" s="30"/>
    </row>
    <row r="2780" spans="7:12" x14ac:dyDescent="0.25">
      <c r="G2780" s="30"/>
      <c r="H2780" s="30"/>
      <c r="I2780" s="30"/>
      <c r="J2780" s="30"/>
      <c r="K2780" s="30"/>
      <c r="L2780" s="30"/>
    </row>
    <row r="2781" spans="7:12" x14ac:dyDescent="0.25">
      <c r="G2781" s="30"/>
      <c r="H2781" s="30"/>
      <c r="I2781" s="30"/>
      <c r="J2781" s="30"/>
      <c r="K2781" s="30"/>
      <c r="L2781" s="30"/>
    </row>
    <row r="2782" spans="7:12" x14ac:dyDescent="0.25">
      <c r="G2782" s="30"/>
      <c r="H2782" s="30"/>
      <c r="I2782" s="30"/>
      <c r="J2782" s="30"/>
      <c r="K2782" s="30"/>
      <c r="L2782" s="30"/>
    </row>
    <row r="2783" spans="7:12" x14ac:dyDescent="0.25">
      <c r="G2783" s="30"/>
      <c r="H2783" s="30"/>
      <c r="I2783" s="30"/>
      <c r="J2783" s="30"/>
      <c r="K2783" s="30"/>
      <c r="L2783" s="30"/>
    </row>
    <row r="2784" spans="7:12" x14ac:dyDescent="0.25">
      <c r="G2784" s="30"/>
      <c r="H2784" s="30"/>
      <c r="I2784" s="30"/>
      <c r="J2784" s="30"/>
      <c r="K2784" s="30"/>
      <c r="L2784" s="30"/>
    </row>
    <row r="2785" spans="7:12" x14ac:dyDescent="0.25">
      <c r="G2785" s="30"/>
      <c r="H2785" s="30"/>
      <c r="I2785" s="30"/>
      <c r="J2785" s="30"/>
      <c r="K2785" s="30"/>
      <c r="L2785" s="30"/>
    </row>
    <row r="2786" spans="7:12" x14ac:dyDescent="0.25">
      <c r="G2786" s="30"/>
      <c r="H2786" s="30"/>
      <c r="I2786" s="30"/>
      <c r="J2786" s="30"/>
      <c r="K2786" s="30"/>
      <c r="L2786" s="30"/>
    </row>
    <row r="2787" spans="7:12" x14ac:dyDescent="0.25">
      <c r="G2787" s="30"/>
      <c r="H2787" s="30"/>
      <c r="I2787" s="30"/>
      <c r="J2787" s="30"/>
      <c r="K2787" s="30"/>
      <c r="L2787" s="30"/>
    </row>
    <row r="2788" spans="7:12" x14ac:dyDescent="0.25">
      <c r="G2788" s="30"/>
      <c r="H2788" s="30"/>
      <c r="I2788" s="30"/>
      <c r="J2788" s="30"/>
      <c r="K2788" s="30"/>
      <c r="L2788" s="30"/>
    </row>
    <row r="2789" spans="7:12" x14ac:dyDescent="0.25">
      <c r="G2789" s="30"/>
      <c r="H2789" s="30"/>
      <c r="I2789" s="30"/>
      <c r="J2789" s="30"/>
      <c r="K2789" s="30"/>
      <c r="L2789" s="30"/>
    </row>
    <row r="2790" spans="7:12" x14ac:dyDescent="0.25">
      <c r="G2790" s="30"/>
      <c r="H2790" s="30"/>
      <c r="I2790" s="30"/>
      <c r="J2790" s="30"/>
      <c r="K2790" s="30"/>
      <c r="L2790" s="30"/>
    </row>
    <row r="2791" spans="7:12" x14ac:dyDescent="0.25">
      <c r="G2791" s="30"/>
      <c r="H2791" s="30"/>
      <c r="I2791" s="30"/>
      <c r="J2791" s="30"/>
      <c r="K2791" s="30"/>
      <c r="L2791" s="30"/>
    </row>
    <row r="2792" spans="7:12" x14ac:dyDescent="0.25">
      <c r="G2792" s="30"/>
      <c r="H2792" s="30"/>
      <c r="I2792" s="30"/>
      <c r="J2792" s="30"/>
      <c r="K2792" s="30"/>
      <c r="L2792" s="30"/>
    </row>
    <row r="2793" spans="7:12" x14ac:dyDescent="0.25">
      <c r="G2793" s="30"/>
      <c r="H2793" s="30"/>
      <c r="I2793" s="30"/>
      <c r="J2793" s="30"/>
      <c r="K2793" s="30"/>
      <c r="L2793" s="30"/>
    </row>
    <row r="2794" spans="7:12" x14ac:dyDescent="0.25">
      <c r="G2794" s="30"/>
      <c r="H2794" s="30"/>
      <c r="I2794" s="30"/>
      <c r="J2794" s="30"/>
      <c r="K2794" s="30"/>
      <c r="L2794" s="30"/>
    </row>
    <row r="2795" spans="7:12" x14ac:dyDescent="0.25">
      <c r="G2795" s="30"/>
      <c r="H2795" s="30"/>
      <c r="I2795" s="30"/>
      <c r="J2795" s="30"/>
      <c r="K2795" s="30"/>
      <c r="L2795" s="30"/>
    </row>
    <row r="2796" spans="7:12" x14ac:dyDescent="0.25">
      <c r="G2796" s="30"/>
      <c r="H2796" s="30"/>
      <c r="I2796" s="30"/>
      <c r="J2796" s="30"/>
      <c r="K2796" s="30"/>
      <c r="L2796" s="30"/>
    </row>
    <row r="2797" spans="7:12" x14ac:dyDescent="0.25">
      <c r="G2797" s="30"/>
      <c r="H2797" s="30"/>
      <c r="I2797" s="30"/>
      <c r="J2797" s="30"/>
      <c r="K2797" s="30"/>
      <c r="L2797" s="30"/>
    </row>
    <row r="2798" spans="7:12" x14ac:dyDescent="0.25">
      <c r="G2798" s="30"/>
      <c r="H2798" s="30"/>
      <c r="I2798" s="30"/>
      <c r="J2798" s="30"/>
      <c r="K2798" s="30"/>
      <c r="L2798" s="30"/>
    </row>
    <row r="2799" spans="7:12" x14ac:dyDescent="0.25">
      <c r="G2799" s="30"/>
      <c r="H2799" s="30"/>
      <c r="I2799" s="30"/>
      <c r="J2799" s="30"/>
      <c r="K2799" s="30"/>
      <c r="L2799" s="30"/>
    </row>
    <row r="2800" spans="7:12" x14ac:dyDescent="0.25">
      <c r="G2800" s="30"/>
      <c r="H2800" s="30"/>
      <c r="I2800" s="30"/>
      <c r="J2800" s="30"/>
      <c r="K2800" s="30"/>
      <c r="L2800" s="30"/>
    </row>
    <row r="2801" spans="7:12" x14ac:dyDescent="0.25">
      <c r="G2801" s="30"/>
      <c r="H2801" s="30"/>
      <c r="I2801" s="30"/>
      <c r="J2801" s="30"/>
      <c r="K2801" s="30"/>
      <c r="L2801" s="30"/>
    </row>
    <row r="2802" spans="7:12" x14ac:dyDescent="0.25">
      <c r="G2802" s="30"/>
      <c r="H2802" s="30"/>
      <c r="I2802" s="30"/>
      <c r="J2802" s="30"/>
      <c r="K2802" s="30"/>
      <c r="L2802" s="30"/>
    </row>
    <row r="2803" spans="7:12" x14ac:dyDescent="0.25">
      <c r="G2803" s="30"/>
      <c r="H2803" s="30"/>
      <c r="I2803" s="30"/>
      <c r="J2803" s="30"/>
      <c r="K2803" s="30"/>
      <c r="L2803" s="30"/>
    </row>
    <row r="2804" spans="7:12" x14ac:dyDescent="0.25">
      <c r="G2804" s="30"/>
      <c r="H2804" s="30"/>
      <c r="I2804" s="30"/>
      <c r="J2804" s="30"/>
      <c r="K2804" s="30"/>
      <c r="L2804" s="30"/>
    </row>
    <row r="2805" spans="7:12" x14ac:dyDescent="0.25">
      <c r="G2805" s="30"/>
      <c r="H2805" s="30"/>
      <c r="I2805" s="30"/>
      <c r="J2805" s="30"/>
      <c r="K2805" s="30"/>
      <c r="L2805" s="30"/>
    </row>
    <row r="2806" spans="7:12" x14ac:dyDescent="0.25">
      <c r="G2806" s="30"/>
      <c r="H2806" s="30"/>
      <c r="I2806" s="30"/>
      <c r="J2806" s="30"/>
      <c r="K2806" s="30"/>
      <c r="L2806" s="30"/>
    </row>
    <row r="2807" spans="7:12" x14ac:dyDescent="0.25">
      <c r="G2807" s="30"/>
      <c r="H2807" s="30"/>
      <c r="I2807" s="30"/>
      <c r="J2807" s="30"/>
      <c r="K2807" s="30"/>
      <c r="L2807" s="30"/>
    </row>
    <row r="2808" spans="7:12" x14ac:dyDescent="0.25">
      <c r="G2808" s="30"/>
      <c r="H2808" s="30"/>
      <c r="I2808" s="30"/>
      <c r="J2808" s="30"/>
      <c r="K2808" s="30"/>
      <c r="L2808" s="30"/>
    </row>
    <row r="2809" spans="7:12" x14ac:dyDescent="0.25">
      <c r="G2809" s="30"/>
      <c r="H2809" s="30"/>
      <c r="I2809" s="30"/>
      <c r="J2809" s="30"/>
      <c r="K2809" s="30"/>
      <c r="L2809" s="30"/>
    </row>
    <row r="2810" spans="7:12" x14ac:dyDescent="0.25">
      <c r="G2810" s="30"/>
      <c r="H2810" s="30"/>
      <c r="I2810" s="30"/>
      <c r="J2810" s="30"/>
      <c r="K2810" s="30"/>
      <c r="L2810" s="30"/>
    </row>
    <row r="2811" spans="7:12" x14ac:dyDescent="0.25">
      <c r="G2811" s="30"/>
      <c r="H2811" s="30"/>
      <c r="I2811" s="30"/>
      <c r="J2811" s="30"/>
      <c r="K2811" s="30"/>
      <c r="L2811" s="30"/>
    </row>
    <row r="2812" spans="7:12" x14ac:dyDescent="0.25">
      <c r="G2812" s="30"/>
      <c r="H2812" s="30"/>
      <c r="I2812" s="30"/>
      <c r="J2812" s="30"/>
      <c r="K2812" s="30"/>
      <c r="L2812" s="30"/>
    </row>
    <row r="2813" spans="7:12" x14ac:dyDescent="0.25">
      <c r="G2813" s="30"/>
      <c r="H2813" s="30"/>
      <c r="I2813" s="30"/>
      <c r="J2813" s="30"/>
      <c r="K2813" s="30"/>
      <c r="L2813" s="30"/>
    </row>
    <row r="2814" spans="7:12" x14ac:dyDescent="0.25">
      <c r="G2814" s="30"/>
      <c r="H2814" s="30"/>
      <c r="I2814" s="30"/>
      <c r="J2814" s="30"/>
      <c r="K2814" s="30"/>
      <c r="L2814" s="30"/>
    </row>
    <row r="2815" spans="7:12" x14ac:dyDescent="0.25">
      <c r="G2815" s="30"/>
      <c r="H2815" s="30"/>
      <c r="I2815" s="30"/>
      <c r="J2815" s="30"/>
      <c r="K2815" s="30"/>
      <c r="L2815" s="30"/>
    </row>
    <row r="2816" spans="7:12" x14ac:dyDescent="0.25">
      <c r="G2816" s="30"/>
      <c r="H2816" s="30"/>
      <c r="I2816" s="30"/>
      <c r="J2816" s="30"/>
      <c r="K2816" s="30"/>
      <c r="L2816" s="30"/>
    </row>
    <row r="2817" spans="7:12" x14ac:dyDescent="0.25">
      <c r="G2817" s="30"/>
      <c r="H2817" s="30"/>
      <c r="I2817" s="30"/>
      <c r="J2817" s="30"/>
      <c r="K2817" s="30"/>
      <c r="L2817" s="30"/>
    </row>
    <row r="2818" spans="7:12" x14ac:dyDescent="0.25">
      <c r="G2818" s="30"/>
      <c r="H2818" s="30"/>
      <c r="I2818" s="30"/>
      <c r="J2818" s="30"/>
      <c r="K2818" s="30"/>
      <c r="L2818" s="30"/>
    </row>
    <row r="2819" spans="7:12" x14ac:dyDescent="0.25">
      <c r="G2819" s="30"/>
      <c r="H2819" s="30"/>
      <c r="I2819" s="30"/>
      <c r="J2819" s="30"/>
      <c r="K2819" s="30"/>
      <c r="L2819" s="30"/>
    </row>
    <row r="2820" spans="7:12" x14ac:dyDescent="0.25">
      <c r="G2820" s="30"/>
      <c r="H2820" s="30"/>
      <c r="I2820" s="30"/>
      <c r="J2820" s="30"/>
      <c r="K2820" s="30"/>
      <c r="L2820" s="30"/>
    </row>
    <row r="2821" spans="7:12" x14ac:dyDescent="0.25">
      <c r="G2821" s="30"/>
      <c r="H2821" s="30"/>
      <c r="I2821" s="30"/>
      <c r="J2821" s="30"/>
      <c r="K2821" s="30"/>
      <c r="L2821" s="30"/>
    </row>
    <row r="2822" spans="7:12" x14ac:dyDescent="0.25">
      <c r="G2822" s="30"/>
      <c r="H2822" s="30"/>
      <c r="I2822" s="30"/>
      <c r="J2822" s="30"/>
      <c r="K2822" s="30"/>
      <c r="L2822" s="30"/>
    </row>
    <row r="2823" spans="7:12" x14ac:dyDescent="0.25">
      <c r="G2823" s="30"/>
      <c r="H2823" s="30"/>
      <c r="I2823" s="30"/>
      <c r="J2823" s="30"/>
      <c r="K2823" s="30"/>
      <c r="L2823" s="30"/>
    </row>
    <row r="2824" spans="7:12" x14ac:dyDescent="0.25">
      <c r="G2824" s="30"/>
      <c r="H2824" s="30"/>
      <c r="I2824" s="30"/>
      <c r="J2824" s="30"/>
      <c r="K2824" s="30"/>
      <c r="L2824" s="30"/>
    </row>
    <row r="2825" spans="7:12" x14ac:dyDescent="0.25">
      <c r="G2825" s="30"/>
      <c r="H2825" s="30"/>
      <c r="I2825" s="30"/>
      <c r="J2825" s="30"/>
      <c r="K2825" s="30"/>
      <c r="L2825" s="30"/>
    </row>
    <row r="2826" spans="7:12" x14ac:dyDescent="0.25">
      <c r="G2826" s="30"/>
      <c r="H2826" s="30"/>
      <c r="I2826" s="30"/>
      <c r="J2826" s="30"/>
      <c r="K2826" s="30"/>
      <c r="L2826" s="30"/>
    </row>
    <row r="2827" spans="7:12" x14ac:dyDescent="0.25">
      <c r="G2827" s="30"/>
      <c r="H2827" s="30"/>
      <c r="I2827" s="30"/>
      <c r="J2827" s="30"/>
      <c r="K2827" s="30"/>
      <c r="L2827" s="30"/>
    </row>
    <row r="2828" spans="7:12" x14ac:dyDescent="0.25">
      <c r="G2828" s="30"/>
      <c r="H2828" s="30"/>
      <c r="I2828" s="30"/>
      <c r="J2828" s="30"/>
      <c r="K2828" s="30"/>
      <c r="L2828" s="30"/>
    </row>
    <row r="2829" spans="7:12" x14ac:dyDescent="0.25">
      <c r="G2829" s="30"/>
      <c r="H2829" s="30"/>
      <c r="I2829" s="30"/>
      <c r="J2829" s="30"/>
      <c r="K2829" s="30"/>
      <c r="L2829" s="30"/>
    </row>
    <row r="2830" spans="7:12" x14ac:dyDescent="0.25">
      <c r="G2830" s="30"/>
      <c r="H2830" s="30"/>
      <c r="I2830" s="30"/>
      <c r="J2830" s="30"/>
      <c r="K2830" s="30"/>
      <c r="L2830" s="30"/>
    </row>
    <row r="2831" spans="7:12" x14ac:dyDescent="0.25">
      <c r="G2831" s="30"/>
      <c r="H2831" s="30"/>
      <c r="I2831" s="30"/>
      <c r="J2831" s="30"/>
      <c r="K2831" s="30"/>
      <c r="L2831" s="30"/>
    </row>
    <row r="2832" spans="7:12" x14ac:dyDescent="0.25">
      <c r="G2832" s="30"/>
      <c r="H2832" s="30"/>
      <c r="I2832" s="30"/>
      <c r="J2832" s="30"/>
      <c r="K2832" s="30"/>
      <c r="L2832" s="30"/>
    </row>
    <row r="2833" spans="7:12" x14ac:dyDescent="0.25">
      <c r="G2833" s="30"/>
      <c r="H2833" s="30"/>
      <c r="I2833" s="30"/>
      <c r="J2833" s="30"/>
      <c r="K2833" s="30"/>
      <c r="L2833" s="30"/>
    </row>
    <row r="2834" spans="7:12" x14ac:dyDescent="0.25">
      <c r="G2834" s="30"/>
      <c r="H2834" s="30"/>
      <c r="I2834" s="30"/>
      <c r="J2834" s="30"/>
      <c r="K2834" s="30"/>
      <c r="L2834" s="30"/>
    </row>
    <row r="2835" spans="7:12" x14ac:dyDescent="0.25">
      <c r="G2835" s="30"/>
      <c r="H2835" s="30"/>
      <c r="I2835" s="30"/>
      <c r="J2835" s="30"/>
      <c r="K2835" s="30"/>
      <c r="L2835" s="30"/>
    </row>
    <row r="2836" spans="7:12" x14ac:dyDescent="0.25">
      <c r="G2836" s="30"/>
      <c r="H2836" s="30"/>
      <c r="I2836" s="30"/>
      <c r="J2836" s="30"/>
      <c r="K2836" s="30"/>
      <c r="L2836" s="30"/>
    </row>
    <row r="2837" spans="7:12" x14ac:dyDescent="0.25">
      <c r="G2837" s="30"/>
      <c r="H2837" s="30"/>
      <c r="I2837" s="30"/>
      <c r="J2837" s="30"/>
      <c r="K2837" s="30"/>
      <c r="L2837" s="30"/>
    </row>
    <row r="2838" spans="7:12" x14ac:dyDescent="0.25">
      <c r="G2838" s="30"/>
      <c r="H2838" s="30"/>
      <c r="I2838" s="30"/>
      <c r="J2838" s="30"/>
      <c r="K2838" s="30"/>
      <c r="L2838" s="30"/>
    </row>
    <row r="2839" spans="7:12" x14ac:dyDescent="0.25">
      <c r="G2839" s="30"/>
      <c r="H2839" s="30"/>
      <c r="I2839" s="30"/>
      <c r="J2839" s="30"/>
      <c r="K2839" s="30"/>
      <c r="L2839" s="30"/>
    </row>
    <row r="2840" spans="7:12" x14ac:dyDescent="0.25">
      <c r="G2840" s="30"/>
      <c r="H2840" s="30"/>
      <c r="I2840" s="30"/>
      <c r="J2840" s="30"/>
      <c r="K2840" s="30"/>
      <c r="L2840" s="30"/>
    </row>
    <row r="2841" spans="7:12" x14ac:dyDescent="0.25">
      <c r="G2841" s="30"/>
      <c r="H2841" s="30"/>
      <c r="I2841" s="30"/>
      <c r="J2841" s="30"/>
      <c r="K2841" s="30"/>
      <c r="L2841" s="30"/>
    </row>
    <row r="2842" spans="7:12" x14ac:dyDescent="0.25">
      <c r="G2842" s="30"/>
      <c r="H2842" s="30"/>
      <c r="I2842" s="30"/>
      <c r="J2842" s="30"/>
      <c r="K2842" s="30"/>
      <c r="L2842" s="30"/>
    </row>
    <row r="2843" spans="7:12" x14ac:dyDescent="0.25">
      <c r="G2843" s="30"/>
      <c r="H2843" s="30"/>
      <c r="I2843" s="30"/>
      <c r="J2843" s="30"/>
      <c r="K2843" s="30"/>
      <c r="L2843" s="30"/>
    </row>
    <row r="2844" spans="7:12" x14ac:dyDescent="0.25">
      <c r="G2844" s="30"/>
      <c r="H2844" s="30"/>
      <c r="I2844" s="30"/>
      <c r="J2844" s="30"/>
      <c r="K2844" s="30"/>
      <c r="L2844" s="30"/>
    </row>
    <row r="2845" spans="7:12" x14ac:dyDescent="0.25">
      <c r="G2845" s="30"/>
      <c r="H2845" s="30"/>
      <c r="I2845" s="30"/>
      <c r="J2845" s="30"/>
      <c r="K2845" s="30"/>
      <c r="L2845" s="30"/>
    </row>
    <row r="2846" spans="7:12" x14ac:dyDescent="0.25">
      <c r="G2846" s="30"/>
      <c r="H2846" s="30"/>
      <c r="I2846" s="30"/>
      <c r="J2846" s="30"/>
      <c r="K2846" s="30"/>
      <c r="L2846" s="30"/>
    </row>
    <row r="2847" spans="7:12" x14ac:dyDescent="0.25">
      <c r="G2847" s="30"/>
      <c r="H2847" s="30"/>
      <c r="I2847" s="30"/>
      <c r="J2847" s="30"/>
      <c r="K2847" s="30"/>
      <c r="L2847" s="30"/>
    </row>
    <row r="2848" spans="7:12" x14ac:dyDescent="0.25">
      <c r="G2848" s="30"/>
      <c r="H2848" s="30"/>
      <c r="I2848" s="30"/>
      <c r="J2848" s="30"/>
      <c r="K2848" s="30"/>
      <c r="L2848" s="30"/>
    </row>
    <row r="2849" spans="7:12" x14ac:dyDescent="0.25">
      <c r="G2849" s="30"/>
      <c r="H2849" s="30"/>
      <c r="I2849" s="30"/>
      <c r="J2849" s="30"/>
      <c r="K2849" s="30"/>
      <c r="L2849" s="30"/>
    </row>
    <row r="2850" spans="7:12" x14ac:dyDescent="0.25">
      <c r="G2850" s="30"/>
      <c r="H2850" s="30"/>
      <c r="I2850" s="30"/>
      <c r="J2850" s="30"/>
      <c r="K2850" s="30"/>
      <c r="L2850" s="30"/>
    </row>
    <row r="2851" spans="7:12" x14ac:dyDescent="0.25">
      <c r="G2851" s="30"/>
      <c r="H2851" s="30"/>
      <c r="I2851" s="30"/>
      <c r="J2851" s="30"/>
      <c r="K2851" s="30"/>
      <c r="L2851" s="30"/>
    </row>
    <row r="2852" spans="7:12" x14ac:dyDescent="0.25">
      <c r="G2852" s="30"/>
      <c r="H2852" s="30"/>
      <c r="I2852" s="30"/>
      <c r="J2852" s="30"/>
      <c r="K2852" s="30"/>
      <c r="L2852" s="30"/>
    </row>
    <row r="2853" spans="7:12" x14ac:dyDescent="0.25">
      <c r="G2853" s="30"/>
      <c r="H2853" s="30"/>
      <c r="I2853" s="30"/>
      <c r="J2853" s="30"/>
      <c r="K2853" s="30"/>
      <c r="L2853" s="30"/>
    </row>
    <row r="2854" spans="7:12" x14ac:dyDescent="0.25">
      <c r="G2854" s="30"/>
      <c r="H2854" s="30"/>
      <c r="I2854" s="30"/>
      <c r="J2854" s="30"/>
      <c r="K2854" s="30"/>
      <c r="L2854" s="30"/>
    </row>
    <row r="2855" spans="7:12" x14ac:dyDescent="0.25">
      <c r="G2855" s="30"/>
      <c r="H2855" s="30"/>
      <c r="I2855" s="30"/>
      <c r="J2855" s="30"/>
      <c r="K2855" s="30"/>
      <c r="L2855" s="30"/>
    </row>
    <row r="2856" spans="7:12" x14ac:dyDescent="0.25">
      <c r="G2856" s="30"/>
      <c r="H2856" s="30"/>
      <c r="I2856" s="30"/>
      <c r="J2856" s="30"/>
      <c r="K2856" s="30"/>
      <c r="L2856" s="30"/>
    </row>
    <row r="2857" spans="7:12" x14ac:dyDescent="0.25">
      <c r="G2857" s="30"/>
      <c r="H2857" s="30"/>
      <c r="I2857" s="30"/>
      <c r="J2857" s="30"/>
      <c r="K2857" s="30"/>
      <c r="L2857" s="30"/>
    </row>
    <row r="2858" spans="7:12" x14ac:dyDescent="0.25">
      <c r="G2858" s="30"/>
      <c r="H2858" s="30"/>
      <c r="I2858" s="30"/>
      <c r="J2858" s="30"/>
      <c r="K2858" s="30"/>
      <c r="L2858" s="30"/>
    </row>
    <row r="2859" spans="7:12" x14ac:dyDescent="0.25">
      <c r="G2859" s="30"/>
      <c r="H2859" s="30"/>
      <c r="I2859" s="30"/>
      <c r="J2859" s="30"/>
      <c r="K2859" s="30"/>
      <c r="L2859" s="30"/>
    </row>
    <row r="2860" spans="7:12" x14ac:dyDescent="0.25">
      <c r="G2860" s="30"/>
      <c r="H2860" s="30"/>
      <c r="I2860" s="30"/>
      <c r="J2860" s="30"/>
      <c r="K2860" s="30"/>
      <c r="L2860" s="30"/>
    </row>
    <row r="2861" spans="7:12" x14ac:dyDescent="0.25">
      <c r="G2861" s="30"/>
      <c r="H2861" s="30"/>
      <c r="I2861" s="30"/>
      <c r="J2861" s="30"/>
      <c r="K2861" s="30"/>
      <c r="L2861" s="30"/>
    </row>
    <row r="2862" spans="7:12" x14ac:dyDescent="0.25">
      <c r="G2862" s="30"/>
      <c r="H2862" s="30"/>
      <c r="I2862" s="30"/>
      <c r="J2862" s="30"/>
      <c r="K2862" s="30"/>
      <c r="L2862" s="30"/>
    </row>
    <row r="2863" spans="7:12" x14ac:dyDescent="0.25">
      <c r="G2863" s="30"/>
      <c r="H2863" s="30"/>
      <c r="I2863" s="30"/>
      <c r="J2863" s="30"/>
      <c r="K2863" s="30"/>
      <c r="L2863" s="30"/>
    </row>
    <row r="2864" spans="7:12" x14ac:dyDescent="0.25">
      <c r="G2864" s="30"/>
      <c r="H2864" s="30"/>
      <c r="I2864" s="30"/>
      <c r="J2864" s="30"/>
      <c r="K2864" s="30"/>
      <c r="L2864" s="30"/>
    </row>
    <row r="2865" spans="7:12" x14ac:dyDescent="0.25">
      <c r="G2865" s="30"/>
      <c r="H2865" s="30"/>
      <c r="I2865" s="30"/>
      <c r="J2865" s="30"/>
      <c r="K2865" s="30"/>
      <c r="L2865" s="30"/>
    </row>
    <row r="2866" spans="7:12" x14ac:dyDescent="0.25">
      <c r="G2866" s="30"/>
      <c r="H2866" s="30"/>
      <c r="I2866" s="30"/>
      <c r="J2866" s="30"/>
      <c r="K2866" s="30"/>
      <c r="L2866" s="30"/>
    </row>
    <row r="2867" spans="7:12" x14ac:dyDescent="0.25">
      <c r="G2867" s="30"/>
      <c r="H2867" s="30"/>
      <c r="I2867" s="30"/>
      <c r="J2867" s="30"/>
      <c r="K2867" s="30"/>
      <c r="L2867" s="30"/>
    </row>
    <row r="2868" spans="7:12" x14ac:dyDescent="0.25">
      <c r="G2868" s="30"/>
      <c r="H2868" s="30"/>
      <c r="I2868" s="30"/>
      <c r="J2868" s="30"/>
      <c r="K2868" s="30"/>
      <c r="L2868" s="30"/>
    </row>
    <row r="2869" spans="7:12" x14ac:dyDescent="0.25">
      <c r="G2869" s="30"/>
      <c r="H2869" s="30"/>
      <c r="I2869" s="30"/>
      <c r="J2869" s="30"/>
      <c r="K2869" s="30"/>
      <c r="L2869" s="30"/>
    </row>
    <row r="2870" spans="7:12" x14ac:dyDescent="0.25">
      <c r="G2870" s="30"/>
      <c r="H2870" s="30"/>
      <c r="I2870" s="30"/>
      <c r="J2870" s="30"/>
      <c r="K2870" s="30"/>
      <c r="L2870" s="30"/>
    </row>
    <row r="2871" spans="7:12" x14ac:dyDescent="0.25">
      <c r="G2871" s="30"/>
      <c r="H2871" s="30"/>
      <c r="I2871" s="30"/>
      <c r="J2871" s="30"/>
      <c r="K2871" s="30"/>
      <c r="L2871" s="30"/>
    </row>
    <row r="2872" spans="7:12" x14ac:dyDescent="0.25">
      <c r="G2872" s="30"/>
      <c r="H2872" s="30"/>
      <c r="I2872" s="30"/>
      <c r="J2872" s="30"/>
      <c r="K2872" s="30"/>
      <c r="L2872" s="30"/>
    </row>
    <row r="2873" spans="7:12" x14ac:dyDescent="0.25">
      <c r="G2873" s="30"/>
      <c r="H2873" s="30"/>
      <c r="I2873" s="30"/>
      <c r="J2873" s="30"/>
      <c r="K2873" s="30"/>
      <c r="L2873" s="30"/>
    </row>
    <row r="2874" spans="7:12" x14ac:dyDescent="0.25">
      <c r="G2874" s="30"/>
      <c r="H2874" s="30"/>
      <c r="I2874" s="30"/>
      <c r="J2874" s="30"/>
      <c r="K2874" s="30"/>
      <c r="L2874" s="30"/>
    </row>
    <row r="2875" spans="7:12" x14ac:dyDescent="0.25">
      <c r="G2875" s="30"/>
      <c r="H2875" s="30"/>
      <c r="I2875" s="30"/>
      <c r="J2875" s="30"/>
      <c r="K2875" s="30"/>
      <c r="L2875" s="30"/>
    </row>
    <row r="2876" spans="7:12" x14ac:dyDescent="0.25">
      <c r="G2876" s="30"/>
      <c r="H2876" s="30"/>
      <c r="I2876" s="30"/>
      <c r="J2876" s="30"/>
      <c r="K2876" s="30"/>
      <c r="L2876" s="30"/>
    </row>
    <row r="2877" spans="7:12" x14ac:dyDescent="0.25">
      <c r="G2877" s="30"/>
      <c r="H2877" s="30"/>
      <c r="I2877" s="30"/>
      <c r="J2877" s="30"/>
      <c r="K2877" s="30"/>
      <c r="L2877" s="30"/>
    </row>
    <row r="2878" spans="7:12" x14ac:dyDescent="0.25">
      <c r="G2878" s="30"/>
      <c r="H2878" s="30"/>
      <c r="I2878" s="30"/>
      <c r="J2878" s="30"/>
      <c r="K2878" s="30"/>
      <c r="L2878" s="30"/>
    </row>
    <row r="2879" spans="7:12" x14ac:dyDescent="0.25">
      <c r="G2879" s="30"/>
      <c r="H2879" s="30"/>
      <c r="I2879" s="30"/>
      <c r="J2879" s="30"/>
      <c r="K2879" s="30"/>
      <c r="L2879" s="30"/>
    </row>
    <row r="2880" spans="7:12" x14ac:dyDescent="0.25">
      <c r="G2880" s="30"/>
      <c r="H2880" s="30"/>
      <c r="I2880" s="30"/>
      <c r="J2880" s="30"/>
      <c r="K2880" s="30"/>
      <c r="L2880" s="30"/>
    </row>
    <row r="2881" spans="7:12" x14ac:dyDescent="0.25">
      <c r="G2881" s="30"/>
      <c r="H2881" s="30"/>
      <c r="I2881" s="30"/>
      <c r="J2881" s="30"/>
      <c r="K2881" s="30"/>
      <c r="L2881" s="30"/>
    </row>
    <row r="2882" spans="7:12" x14ac:dyDescent="0.25">
      <c r="G2882" s="30"/>
      <c r="H2882" s="30"/>
      <c r="I2882" s="30"/>
      <c r="J2882" s="30"/>
      <c r="K2882" s="30"/>
      <c r="L2882" s="30"/>
    </row>
    <row r="2883" spans="7:12" x14ac:dyDescent="0.25">
      <c r="G2883" s="30"/>
      <c r="H2883" s="30"/>
      <c r="I2883" s="30"/>
      <c r="J2883" s="30"/>
      <c r="K2883" s="30"/>
      <c r="L2883" s="30"/>
    </row>
    <row r="2884" spans="7:12" x14ac:dyDescent="0.25">
      <c r="G2884" s="30"/>
      <c r="H2884" s="30"/>
      <c r="I2884" s="30"/>
      <c r="J2884" s="30"/>
      <c r="K2884" s="30"/>
      <c r="L2884" s="30"/>
    </row>
    <row r="2885" spans="7:12" x14ac:dyDescent="0.25">
      <c r="G2885" s="30"/>
      <c r="H2885" s="30"/>
      <c r="I2885" s="30"/>
      <c r="J2885" s="30"/>
      <c r="K2885" s="30"/>
      <c r="L2885" s="30"/>
    </row>
    <row r="2886" spans="7:12" x14ac:dyDescent="0.25">
      <c r="G2886" s="30"/>
      <c r="H2886" s="30"/>
      <c r="I2886" s="30"/>
      <c r="J2886" s="30"/>
      <c r="K2886" s="30"/>
      <c r="L2886" s="30"/>
    </row>
    <row r="2887" spans="7:12" x14ac:dyDescent="0.25">
      <c r="G2887" s="30"/>
      <c r="H2887" s="30"/>
      <c r="I2887" s="30"/>
      <c r="J2887" s="30"/>
      <c r="K2887" s="30"/>
      <c r="L2887" s="30"/>
    </row>
    <row r="2888" spans="7:12" x14ac:dyDescent="0.25">
      <c r="G2888" s="30"/>
      <c r="H2888" s="30"/>
      <c r="I2888" s="30"/>
      <c r="J2888" s="30"/>
      <c r="K2888" s="30"/>
      <c r="L2888" s="30"/>
    </row>
    <row r="2889" spans="7:12" x14ac:dyDescent="0.25">
      <c r="G2889" s="30"/>
      <c r="H2889" s="30"/>
      <c r="I2889" s="30"/>
      <c r="J2889" s="30"/>
      <c r="K2889" s="30"/>
      <c r="L2889" s="30"/>
    </row>
    <row r="2890" spans="7:12" x14ac:dyDescent="0.25">
      <c r="G2890" s="30"/>
      <c r="H2890" s="30"/>
      <c r="I2890" s="30"/>
      <c r="J2890" s="30"/>
      <c r="K2890" s="30"/>
      <c r="L2890" s="30"/>
    </row>
    <row r="2891" spans="7:12" x14ac:dyDescent="0.25">
      <c r="G2891" s="30"/>
      <c r="H2891" s="30"/>
      <c r="I2891" s="30"/>
      <c r="J2891" s="30"/>
      <c r="K2891" s="30"/>
      <c r="L2891" s="30"/>
    </row>
    <row r="2892" spans="7:12" x14ac:dyDescent="0.25">
      <c r="G2892" s="30"/>
      <c r="H2892" s="30"/>
      <c r="I2892" s="30"/>
      <c r="J2892" s="30"/>
      <c r="K2892" s="30"/>
      <c r="L2892" s="30"/>
    </row>
    <row r="2893" spans="7:12" x14ac:dyDescent="0.25">
      <c r="G2893" s="30"/>
      <c r="H2893" s="30"/>
      <c r="I2893" s="30"/>
      <c r="J2893" s="30"/>
      <c r="K2893" s="30"/>
      <c r="L2893" s="30"/>
    </row>
    <row r="2894" spans="7:12" x14ac:dyDescent="0.25">
      <c r="G2894" s="30"/>
      <c r="H2894" s="30"/>
      <c r="I2894" s="30"/>
      <c r="J2894" s="30"/>
      <c r="K2894" s="30"/>
      <c r="L2894" s="30"/>
    </row>
    <row r="2895" spans="7:12" x14ac:dyDescent="0.25">
      <c r="G2895" s="30"/>
      <c r="H2895" s="30"/>
      <c r="I2895" s="30"/>
      <c r="J2895" s="30"/>
      <c r="K2895" s="30"/>
      <c r="L2895" s="30"/>
    </row>
    <row r="2896" spans="7:12" x14ac:dyDescent="0.25">
      <c r="G2896" s="30"/>
      <c r="H2896" s="30"/>
      <c r="I2896" s="30"/>
      <c r="J2896" s="30"/>
      <c r="K2896" s="30"/>
      <c r="L2896" s="30"/>
    </row>
    <row r="2897" spans="7:12" x14ac:dyDescent="0.25">
      <c r="G2897" s="30"/>
      <c r="H2897" s="30"/>
      <c r="I2897" s="30"/>
      <c r="J2897" s="30"/>
      <c r="K2897" s="30"/>
      <c r="L2897" s="30"/>
    </row>
    <row r="2898" spans="7:12" x14ac:dyDescent="0.25">
      <c r="G2898" s="30"/>
      <c r="H2898" s="30"/>
      <c r="I2898" s="30"/>
      <c r="J2898" s="30"/>
      <c r="K2898" s="30"/>
      <c r="L2898" s="30"/>
    </row>
    <row r="2899" spans="7:12" x14ac:dyDescent="0.25">
      <c r="G2899" s="30"/>
      <c r="H2899" s="30"/>
      <c r="I2899" s="30"/>
      <c r="J2899" s="30"/>
      <c r="K2899" s="30"/>
      <c r="L2899" s="30"/>
    </row>
    <row r="2900" spans="7:12" x14ac:dyDescent="0.25">
      <c r="G2900" s="30"/>
      <c r="H2900" s="30"/>
      <c r="I2900" s="30"/>
      <c r="J2900" s="30"/>
      <c r="K2900" s="30"/>
      <c r="L2900" s="30"/>
    </row>
    <row r="2901" spans="7:12" x14ac:dyDescent="0.25">
      <c r="G2901" s="30"/>
      <c r="H2901" s="30"/>
      <c r="I2901" s="30"/>
      <c r="J2901" s="30"/>
      <c r="K2901" s="30"/>
      <c r="L2901" s="30"/>
    </row>
    <row r="2902" spans="7:12" x14ac:dyDescent="0.25">
      <c r="G2902" s="30"/>
      <c r="H2902" s="30"/>
      <c r="I2902" s="30"/>
      <c r="J2902" s="30"/>
      <c r="K2902" s="30"/>
      <c r="L2902" s="30"/>
    </row>
    <row r="2903" spans="7:12" x14ac:dyDescent="0.25">
      <c r="G2903" s="30"/>
      <c r="H2903" s="30"/>
      <c r="I2903" s="30"/>
      <c r="J2903" s="30"/>
      <c r="K2903" s="30"/>
      <c r="L2903" s="30"/>
    </row>
    <row r="2904" spans="7:12" x14ac:dyDescent="0.25">
      <c r="G2904" s="30"/>
      <c r="H2904" s="30"/>
      <c r="I2904" s="30"/>
      <c r="J2904" s="30"/>
      <c r="K2904" s="30"/>
      <c r="L2904" s="30"/>
    </row>
    <row r="2905" spans="7:12" x14ac:dyDescent="0.25">
      <c r="G2905" s="30"/>
      <c r="H2905" s="30"/>
      <c r="I2905" s="30"/>
      <c r="J2905" s="30"/>
      <c r="K2905" s="30"/>
      <c r="L2905" s="30"/>
    </row>
    <row r="2906" spans="7:12" x14ac:dyDescent="0.25">
      <c r="G2906" s="30"/>
      <c r="H2906" s="30"/>
      <c r="I2906" s="30"/>
      <c r="J2906" s="30"/>
      <c r="K2906" s="30"/>
      <c r="L2906" s="30"/>
    </row>
    <row r="2907" spans="7:12" x14ac:dyDescent="0.25">
      <c r="G2907" s="30"/>
      <c r="H2907" s="30"/>
      <c r="I2907" s="30"/>
      <c r="J2907" s="30"/>
      <c r="K2907" s="30"/>
      <c r="L2907" s="30"/>
    </row>
    <row r="2908" spans="7:12" x14ac:dyDescent="0.25">
      <c r="G2908" s="30"/>
      <c r="H2908" s="30"/>
      <c r="I2908" s="30"/>
      <c r="J2908" s="30"/>
      <c r="K2908" s="30"/>
      <c r="L2908" s="30"/>
    </row>
    <row r="2909" spans="7:12" x14ac:dyDescent="0.25">
      <c r="G2909" s="30"/>
      <c r="H2909" s="30"/>
      <c r="I2909" s="30"/>
      <c r="J2909" s="30"/>
      <c r="K2909" s="30"/>
      <c r="L2909" s="30"/>
    </row>
    <row r="2910" spans="7:12" x14ac:dyDescent="0.25">
      <c r="G2910" s="30"/>
      <c r="H2910" s="30"/>
      <c r="I2910" s="30"/>
      <c r="J2910" s="30"/>
      <c r="K2910" s="30"/>
      <c r="L2910" s="30"/>
    </row>
    <row r="2911" spans="7:12" x14ac:dyDescent="0.25">
      <c r="G2911" s="30"/>
      <c r="H2911" s="30"/>
      <c r="I2911" s="30"/>
      <c r="J2911" s="30"/>
      <c r="K2911" s="30"/>
      <c r="L2911" s="30"/>
    </row>
    <row r="2912" spans="7:12" x14ac:dyDescent="0.25">
      <c r="G2912" s="30"/>
      <c r="H2912" s="30"/>
      <c r="I2912" s="30"/>
      <c r="J2912" s="30"/>
      <c r="K2912" s="30"/>
      <c r="L2912" s="30"/>
    </row>
    <row r="2913" spans="7:12" x14ac:dyDescent="0.25">
      <c r="G2913" s="30"/>
      <c r="H2913" s="30"/>
      <c r="I2913" s="30"/>
      <c r="J2913" s="30"/>
      <c r="K2913" s="30"/>
      <c r="L2913" s="30"/>
    </row>
    <row r="2914" spans="7:12" x14ac:dyDescent="0.25">
      <c r="G2914" s="30"/>
      <c r="H2914" s="30"/>
      <c r="I2914" s="30"/>
      <c r="J2914" s="30"/>
      <c r="K2914" s="30"/>
      <c r="L2914" s="30"/>
    </row>
    <row r="2915" spans="7:12" x14ac:dyDescent="0.25">
      <c r="G2915" s="30"/>
      <c r="H2915" s="30"/>
      <c r="I2915" s="30"/>
      <c r="J2915" s="30"/>
      <c r="K2915" s="30"/>
      <c r="L2915" s="30"/>
    </row>
    <row r="2916" spans="7:12" x14ac:dyDescent="0.25">
      <c r="G2916" s="30"/>
      <c r="H2916" s="30"/>
      <c r="I2916" s="30"/>
      <c r="J2916" s="30"/>
      <c r="K2916" s="30"/>
      <c r="L2916" s="30"/>
    </row>
    <row r="2917" spans="7:12" x14ac:dyDescent="0.25">
      <c r="G2917" s="30"/>
      <c r="H2917" s="30"/>
      <c r="I2917" s="30"/>
      <c r="J2917" s="30"/>
      <c r="K2917" s="30"/>
      <c r="L2917" s="30"/>
    </row>
    <row r="2918" spans="7:12" x14ac:dyDescent="0.25">
      <c r="G2918" s="30"/>
      <c r="H2918" s="30"/>
      <c r="I2918" s="30"/>
      <c r="J2918" s="30"/>
      <c r="K2918" s="30"/>
      <c r="L2918" s="30"/>
    </row>
    <row r="2919" spans="7:12" x14ac:dyDescent="0.25">
      <c r="G2919" s="30"/>
      <c r="H2919" s="30"/>
      <c r="I2919" s="30"/>
      <c r="J2919" s="30"/>
      <c r="K2919" s="30"/>
      <c r="L2919" s="30"/>
    </row>
    <row r="2920" spans="7:12" x14ac:dyDescent="0.25">
      <c r="G2920" s="30"/>
      <c r="H2920" s="30"/>
      <c r="I2920" s="30"/>
      <c r="J2920" s="30"/>
      <c r="K2920" s="30"/>
      <c r="L2920" s="30"/>
    </row>
    <row r="2921" spans="7:12" x14ac:dyDescent="0.25">
      <c r="G2921" s="30"/>
      <c r="H2921" s="30"/>
      <c r="I2921" s="30"/>
      <c r="J2921" s="30"/>
      <c r="K2921" s="30"/>
      <c r="L2921" s="30"/>
    </row>
    <row r="2922" spans="7:12" x14ac:dyDescent="0.25">
      <c r="G2922" s="30"/>
      <c r="H2922" s="30"/>
      <c r="I2922" s="30"/>
      <c r="J2922" s="30"/>
      <c r="K2922" s="30"/>
      <c r="L2922" s="30"/>
    </row>
    <row r="2923" spans="7:12" x14ac:dyDescent="0.25">
      <c r="G2923" s="30"/>
      <c r="H2923" s="30"/>
      <c r="I2923" s="30"/>
      <c r="J2923" s="30"/>
      <c r="K2923" s="30"/>
      <c r="L2923" s="30"/>
    </row>
    <row r="2924" spans="7:12" x14ac:dyDescent="0.25">
      <c r="G2924" s="30"/>
      <c r="H2924" s="30"/>
      <c r="I2924" s="30"/>
      <c r="J2924" s="30"/>
      <c r="K2924" s="30"/>
      <c r="L2924" s="30"/>
    </row>
    <row r="2925" spans="7:12" x14ac:dyDescent="0.25">
      <c r="G2925" s="30"/>
      <c r="H2925" s="30"/>
      <c r="I2925" s="30"/>
      <c r="J2925" s="30"/>
      <c r="K2925" s="30"/>
      <c r="L2925" s="30"/>
    </row>
    <row r="2926" spans="7:12" x14ac:dyDescent="0.25">
      <c r="G2926" s="30"/>
      <c r="H2926" s="30"/>
      <c r="I2926" s="30"/>
      <c r="J2926" s="30"/>
      <c r="K2926" s="30"/>
      <c r="L2926" s="30"/>
    </row>
    <row r="2927" spans="7:12" x14ac:dyDescent="0.25">
      <c r="G2927" s="30"/>
      <c r="H2927" s="30"/>
      <c r="I2927" s="30"/>
      <c r="J2927" s="30"/>
      <c r="K2927" s="30"/>
      <c r="L2927" s="30"/>
    </row>
    <row r="2928" spans="7:12" x14ac:dyDescent="0.25">
      <c r="G2928" s="30"/>
      <c r="H2928" s="30"/>
      <c r="I2928" s="30"/>
      <c r="J2928" s="30"/>
      <c r="K2928" s="30"/>
      <c r="L2928" s="30"/>
    </row>
    <row r="2929" spans="7:12" x14ac:dyDescent="0.25">
      <c r="G2929" s="30"/>
      <c r="H2929" s="30"/>
      <c r="I2929" s="30"/>
      <c r="J2929" s="30"/>
      <c r="K2929" s="30"/>
      <c r="L2929" s="30"/>
    </row>
    <row r="2930" spans="7:12" x14ac:dyDescent="0.25">
      <c r="G2930" s="30"/>
      <c r="H2930" s="30"/>
      <c r="I2930" s="30"/>
      <c r="J2930" s="30"/>
      <c r="K2930" s="30"/>
      <c r="L2930" s="30"/>
    </row>
    <row r="2931" spans="7:12" x14ac:dyDescent="0.25">
      <c r="G2931" s="30"/>
      <c r="H2931" s="30"/>
      <c r="I2931" s="30"/>
      <c r="J2931" s="30"/>
      <c r="K2931" s="30"/>
      <c r="L2931" s="30"/>
    </row>
    <row r="2932" spans="7:12" x14ac:dyDescent="0.25">
      <c r="G2932" s="30"/>
      <c r="H2932" s="30"/>
      <c r="I2932" s="30"/>
      <c r="J2932" s="30"/>
      <c r="K2932" s="30"/>
      <c r="L2932" s="30"/>
    </row>
    <row r="2933" spans="7:12" x14ac:dyDescent="0.25">
      <c r="G2933" s="30"/>
      <c r="H2933" s="30"/>
      <c r="I2933" s="30"/>
      <c r="J2933" s="30"/>
      <c r="K2933" s="30"/>
      <c r="L2933" s="30"/>
    </row>
    <row r="2934" spans="7:12" x14ac:dyDescent="0.25">
      <c r="G2934" s="30"/>
      <c r="H2934" s="30"/>
      <c r="I2934" s="30"/>
      <c r="J2934" s="30"/>
      <c r="K2934" s="30"/>
      <c r="L2934" s="30"/>
    </row>
    <row r="2935" spans="7:12" x14ac:dyDescent="0.25">
      <c r="G2935" s="30"/>
      <c r="H2935" s="30"/>
      <c r="I2935" s="30"/>
      <c r="J2935" s="30"/>
      <c r="K2935" s="30"/>
      <c r="L2935" s="30"/>
    </row>
    <row r="2936" spans="7:12" x14ac:dyDescent="0.25">
      <c r="G2936" s="30"/>
      <c r="H2936" s="30"/>
      <c r="I2936" s="30"/>
      <c r="J2936" s="30"/>
      <c r="K2936" s="30"/>
      <c r="L2936" s="30"/>
    </row>
    <row r="2937" spans="7:12" x14ac:dyDescent="0.25">
      <c r="G2937" s="30"/>
      <c r="H2937" s="30"/>
      <c r="I2937" s="30"/>
      <c r="J2937" s="30"/>
      <c r="K2937" s="30"/>
      <c r="L2937" s="30"/>
    </row>
    <row r="2938" spans="7:12" x14ac:dyDescent="0.25">
      <c r="G2938" s="30"/>
      <c r="H2938" s="30"/>
      <c r="I2938" s="30"/>
      <c r="J2938" s="30"/>
      <c r="K2938" s="30"/>
      <c r="L2938" s="30"/>
    </row>
    <row r="2939" spans="7:12" x14ac:dyDescent="0.25">
      <c r="G2939" s="30"/>
      <c r="H2939" s="30"/>
      <c r="I2939" s="30"/>
      <c r="J2939" s="30"/>
      <c r="K2939" s="30"/>
      <c r="L2939" s="30"/>
    </row>
    <row r="2940" spans="7:12" x14ac:dyDescent="0.25">
      <c r="G2940" s="30"/>
      <c r="H2940" s="30"/>
      <c r="I2940" s="30"/>
      <c r="J2940" s="30"/>
      <c r="K2940" s="30"/>
      <c r="L2940" s="30"/>
    </row>
    <row r="2941" spans="7:12" x14ac:dyDescent="0.25">
      <c r="G2941" s="30"/>
      <c r="H2941" s="30"/>
      <c r="I2941" s="30"/>
      <c r="J2941" s="30"/>
      <c r="K2941" s="30"/>
      <c r="L2941" s="30"/>
    </row>
    <row r="2942" spans="7:12" x14ac:dyDescent="0.25">
      <c r="G2942" s="30"/>
      <c r="H2942" s="30"/>
      <c r="I2942" s="30"/>
      <c r="J2942" s="30"/>
      <c r="K2942" s="30"/>
      <c r="L2942" s="30"/>
    </row>
    <row r="2943" spans="7:12" x14ac:dyDescent="0.25">
      <c r="G2943" s="30"/>
      <c r="H2943" s="30"/>
      <c r="I2943" s="30"/>
      <c r="J2943" s="30"/>
      <c r="K2943" s="30"/>
      <c r="L2943" s="30"/>
    </row>
    <row r="2944" spans="7:12" x14ac:dyDescent="0.25">
      <c r="G2944" s="30"/>
      <c r="H2944" s="30"/>
      <c r="I2944" s="30"/>
      <c r="J2944" s="30"/>
      <c r="K2944" s="30"/>
      <c r="L2944" s="30"/>
    </row>
    <row r="2945" spans="7:12" x14ac:dyDescent="0.25">
      <c r="G2945" s="30"/>
      <c r="H2945" s="30"/>
      <c r="I2945" s="30"/>
      <c r="J2945" s="30"/>
      <c r="K2945" s="30"/>
      <c r="L2945" s="30"/>
    </row>
    <row r="2946" spans="7:12" x14ac:dyDescent="0.25">
      <c r="G2946" s="30"/>
      <c r="H2946" s="30"/>
      <c r="I2946" s="30"/>
      <c r="J2946" s="30"/>
      <c r="K2946" s="30"/>
      <c r="L2946" s="30"/>
    </row>
    <row r="2947" spans="7:12" x14ac:dyDescent="0.25">
      <c r="G2947" s="30"/>
      <c r="H2947" s="30"/>
      <c r="I2947" s="30"/>
      <c r="J2947" s="30"/>
      <c r="K2947" s="30"/>
      <c r="L2947" s="30"/>
    </row>
    <row r="2948" spans="7:12" x14ac:dyDescent="0.25">
      <c r="G2948" s="30"/>
      <c r="H2948" s="30"/>
      <c r="I2948" s="30"/>
      <c r="J2948" s="30"/>
      <c r="K2948" s="30"/>
      <c r="L2948" s="30"/>
    </row>
    <row r="2949" spans="7:12" x14ac:dyDescent="0.25">
      <c r="G2949" s="30"/>
      <c r="H2949" s="30"/>
      <c r="I2949" s="30"/>
      <c r="J2949" s="30"/>
      <c r="K2949" s="30"/>
      <c r="L2949" s="30"/>
    </row>
    <row r="2950" spans="7:12" x14ac:dyDescent="0.25">
      <c r="G2950" s="30"/>
      <c r="H2950" s="30"/>
      <c r="I2950" s="30"/>
      <c r="J2950" s="30"/>
      <c r="K2950" s="30"/>
      <c r="L2950" s="30"/>
    </row>
    <row r="2951" spans="7:12" x14ac:dyDescent="0.25">
      <c r="G2951" s="30"/>
      <c r="H2951" s="30"/>
      <c r="I2951" s="30"/>
      <c r="J2951" s="30"/>
      <c r="K2951" s="30"/>
      <c r="L2951" s="30"/>
    </row>
    <row r="2952" spans="7:12" x14ac:dyDescent="0.25">
      <c r="G2952" s="30"/>
      <c r="H2952" s="30"/>
      <c r="I2952" s="30"/>
      <c r="J2952" s="30"/>
      <c r="K2952" s="30"/>
      <c r="L2952" s="30"/>
    </row>
    <row r="2953" spans="7:12" x14ac:dyDescent="0.25">
      <c r="G2953" s="30"/>
      <c r="H2953" s="30"/>
      <c r="I2953" s="30"/>
      <c r="J2953" s="30"/>
      <c r="K2953" s="30"/>
      <c r="L2953" s="30"/>
    </row>
    <row r="2954" spans="7:12" x14ac:dyDescent="0.25">
      <c r="G2954" s="30"/>
      <c r="H2954" s="30"/>
      <c r="I2954" s="30"/>
      <c r="J2954" s="30"/>
      <c r="K2954" s="30"/>
      <c r="L2954" s="30"/>
    </row>
    <row r="2955" spans="7:12" x14ac:dyDescent="0.25">
      <c r="G2955" s="30"/>
      <c r="H2955" s="30"/>
      <c r="I2955" s="30"/>
      <c r="J2955" s="30"/>
      <c r="K2955" s="30"/>
      <c r="L2955" s="30"/>
    </row>
    <row r="2956" spans="7:12" x14ac:dyDescent="0.25">
      <c r="G2956" s="30"/>
      <c r="H2956" s="30"/>
      <c r="I2956" s="30"/>
      <c r="J2956" s="30"/>
      <c r="K2956" s="30"/>
      <c r="L2956" s="30"/>
    </row>
    <row r="2957" spans="7:12" x14ac:dyDescent="0.25">
      <c r="G2957" s="30"/>
      <c r="H2957" s="30"/>
      <c r="I2957" s="30"/>
      <c r="J2957" s="30"/>
      <c r="K2957" s="30"/>
      <c r="L2957" s="30"/>
    </row>
    <row r="2958" spans="7:12" x14ac:dyDescent="0.25">
      <c r="G2958" s="30"/>
      <c r="H2958" s="30"/>
      <c r="I2958" s="30"/>
      <c r="J2958" s="30"/>
      <c r="K2958" s="30"/>
      <c r="L2958" s="30"/>
    </row>
    <row r="2959" spans="7:12" x14ac:dyDescent="0.25">
      <c r="G2959" s="30"/>
      <c r="H2959" s="30"/>
      <c r="I2959" s="30"/>
      <c r="J2959" s="30"/>
      <c r="K2959" s="30"/>
      <c r="L2959" s="30"/>
    </row>
    <row r="2960" spans="7:12" x14ac:dyDescent="0.25">
      <c r="G2960" s="30"/>
      <c r="H2960" s="30"/>
      <c r="I2960" s="30"/>
      <c r="J2960" s="30"/>
      <c r="K2960" s="30"/>
      <c r="L2960" s="30"/>
    </row>
    <row r="2961" spans="7:12" x14ac:dyDescent="0.25">
      <c r="G2961" s="30"/>
      <c r="H2961" s="30"/>
      <c r="I2961" s="30"/>
      <c r="J2961" s="30"/>
      <c r="K2961" s="30"/>
      <c r="L2961" s="30"/>
    </row>
    <row r="2962" spans="7:12" x14ac:dyDescent="0.25">
      <c r="G2962" s="30"/>
      <c r="H2962" s="30"/>
      <c r="I2962" s="30"/>
      <c r="J2962" s="30"/>
      <c r="K2962" s="30"/>
      <c r="L2962" s="30"/>
    </row>
    <row r="2963" spans="7:12" x14ac:dyDescent="0.25">
      <c r="G2963" s="30"/>
      <c r="H2963" s="30"/>
      <c r="I2963" s="30"/>
      <c r="J2963" s="30"/>
      <c r="K2963" s="30"/>
      <c r="L2963" s="30"/>
    </row>
    <row r="2964" spans="7:12" x14ac:dyDescent="0.25">
      <c r="G2964" s="30"/>
      <c r="H2964" s="30"/>
      <c r="I2964" s="30"/>
      <c r="J2964" s="30"/>
      <c r="K2964" s="30"/>
      <c r="L2964" s="30"/>
    </row>
    <row r="2965" spans="7:12" x14ac:dyDescent="0.25">
      <c r="G2965" s="30"/>
      <c r="H2965" s="30"/>
      <c r="I2965" s="30"/>
      <c r="J2965" s="30"/>
      <c r="K2965" s="30"/>
      <c r="L2965" s="30"/>
    </row>
    <row r="2966" spans="7:12" x14ac:dyDescent="0.25">
      <c r="G2966" s="30"/>
      <c r="H2966" s="30"/>
      <c r="I2966" s="30"/>
      <c r="J2966" s="30"/>
      <c r="K2966" s="30"/>
      <c r="L2966" s="30"/>
    </row>
    <row r="2967" spans="7:12" x14ac:dyDescent="0.25">
      <c r="G2967" s="30"/>
      <c r="H2967" s="30"/>
      <c r="I2967" s="30"/>
      <c r="J2967" s="30"/>
      <c r="K2967" s="30"/>
      <c r="L2967" s="30"/>
    </row>
    <row r="2968" spans="7:12" x14ac:dyDescent="0.25">
      <c r="G2968" s="30"/>
      <c r="H2968" s="30"/>
      <c r="I2968" s="30"/>
      <c r="J2968" s="30"/>
      <c r="K2968" s="30"/>
      <c r="L2968" s="30"/>
    </row>
    <row r="2969" spans="7:12" x14ac:dyDescent="0.25">
      <c r="G2969" s="30"/>
      <c r="H2969" s="30"/>
      <c r="I2969" s="30"/>
      <c r="J2969" s="30"/>
      <c r="K2969" s="30"/>
      <c r="L2969" s="30"/>
    </row>
    <row r="2970" spans="7:12" x14ac:dyDescent="0.25">
      <c r="G2970" s="30"/>
      <c r="H2970" s="30"/>
      <c r="I2970" s="30"/>
      <c r="J2970" s="30"/>
      <c r="K2970" s="30"/>
      <c r="L2970" s="30"/>
    </row>
    <row r="2971" spans="7:12" x14ac:dyDescent="0.25">
      <c r="G2971" s="30"/>
      <c r="H2971" s="30"/>
      <c r="I2971" s="30"/>
      <c r="J2971" s="30"/>
      <c r="K2971" s="30"/>
      <c r="L2971" s="30"/>
    </row>
    <row r="2972" spans="7:12" x14ac:dyDescent="0.25">
      <c r="G2972" s="30"/>
      <c r="H2972" s="30"/>
      <c r="I2972" s="30"/>
      <c r="J2972" s="30"/>
      <c r="K2972" s="30"/>
      <c r="L2972" s="30"/>
    </row>
    <row r="2973" spans="7:12" x14ac:dyDescent="0.25">
      <c r="G2973" s="30"/>
      <c r="H2973" s="30"/>
      <c r="I2973" s="30"/>
      <c r="J2973" s="30"/>
      <c r="K2973" s="30"/>
      <c r="L2973" s="30"/>
    </row>
    <row r="2974" spans="7:12" x14ac:dyDescent="0.25">
      <c r="G2974" s="30"/>
      <c r="H2974" s="30"/>
      <c r="I2974" s="30"/>
      <c r="J2974" s="30"/>
      <c r="K2974" s="30"/>
      <c r="L2974" s="30"/>
    </row>
    <row r="2975" spans="7:12" x14ac:dyDescent="0.25">
      <c r="G2975" s="30"/>
      <c r="H2975" s="30"/>
      <c r="I2975" s="30"/>
      <c r="J2975" s="30"/>
      <c r="K2975" s="30"/>
      <c r="L2975" s="30"/>
    </row>
    <row r="2976" spans="7:12" x14ac:dyDescent="0.25">
      <c r="G2976" s="30"/>
      <c r="H2976" s="30"/>
      <c r="I2976" s="30"/>
      <c r="J2976" s="30"/>
      <c r="K2976" s="30"/>
      <c r="L2976" s="30"/>
    </row>
    <row r="2977" spans="7:12" x14ac:dyDescent="0.25">
      <c r="G2977" s="30"/>
      <c r="H2977" s="30"/>
      <c r="I2977" s="30"/>
      <c r="J2977" s="30"/>
      <c r="K2977" s="30"/>
      <c r="L2977" s="30"/>
    </row>
    <row r="2978" spans="7:12" x14ac:dyDescent="0.25">
      <c r="G2978" s="30"/>
      <c r="H2978" s="30"/>
      <c r="I2978" s="30"/>
      <c r="J2978" s="30"/>
      <c r="K2978" s="30"/>
      <c r="L2978" s="30"/>
    </row>
    <row r="2979" spans="7:12" x14ac:dyDescent="0.25">
      <c r="G2979" s="30"/>
      <c r="H2979" s="30"/>
      <c r="I2979" s="30"/>
      <c r="J2979" s="30"/>
      <c r="K2979" s="30"/>
      <c r="L2979" s="30"/>
    </row>
    <row r="2980" spans="7:12" x14ac:dyDescent="0.25">
      <c r="G2980" s="30"/>
      <c r="H2980" s="30"/>
      <c r="I2980" s="30"/>
      <c r="J2980" s="30"/>
      <c r="K2980" s="30"/>
      <c r="L2980" s="30"/>
    </row>
    <row r="2981" spans="7:12" x14ac:dyDescent="0.25">
      <c r="G2981" s="30"/>
      <c r="H2981" s="30"/>
      <c r="I2981" s="30"/>
      <c r="J2981" s="30"/>
      <c r="K2981" s="30"/>
      <c r="L2981" s="30"/>
    </row>
    <row r="2982" spans="7:12" x14ac:dyDescent="0.25">
      <c r="G2982" s="30"/>
      <c r="H2982" s="30"/>
      <c r="I2982" s="30"/>
      <c r="J2982" s="30"/>
      <c r="K2982" s="30"/>
      <c r="L2982" s="30"/>
    </row>
    <row r="2983" spans="7:12" x14ac:dyDescent="0.25">
      <c r="G2983" s="30"/>
      <c r="H2983" s="30"/>
      <c r="I2983" s="30"/>
      <c r="J2983" s="30"/>
      <c r="K2983" s="30"/>
      <c r="L2983" s="30"/>
    </row>
    <row r="2984" spans="7:12" x14ac:dyDescent="0.25">
      <c r="G2984" s="30"/>
      <c r="H2984" s="30"/>
      <c r="I2984" s="30"/>
      <c r="J2984" s="30"/>
      <c r="K2984" s="30"/>
      <c r="L2984" s="30"/>
    </row>
    <row r="2985" spans="7:12" x14ac:dyDescent="0.25">
      <c r="G2985" s="30"/>
      <c r="H2985" s="30"/>
      <c r="I2985" s="30"/>
      <c r="J2985" s="30"/>
      <c r="K2985" s="30"/>
      <c r="L2985" s="30"/>
    </row>
    <row r="2986" spans="7:12" x14ac:dyDescent="0.25">
      <c r="G2986" s="30"/>
      <c r="H2986" s="30"/>
      <c r="I2986" s="30"/>
      <c r="J2986" s="30"/>
      <c r="K2986" s="30"/>
      <c r="L2986" s="30"/>
    </row>
    <row r="2987" spans="7:12" x14ac:dyDescent="0.25">
      <c r="G2987" s="30"/>
      <c r="H2987" s="30"/>
      <c r="I2987" s="30"/>
      <c r="J2987" s="30"/>
      <c r="K2987" s="30"/>
      <c r="L2987" s="30"/>
    </row>
    <row r="2988" spans="7:12" x14ac:dyDescent="0.25">
      <c r="G2988" s="30"/>
      <c r="H2988" s="30"/>
      <c r="I2988" s="30"/>
      <c r="J2988" s="30"/>
      <c r="K2988" s="30"/>
      <c r="L2988" s="30"/>
    </row>
    <row r="2989" spans="7:12" x14ac:dyDescent="0.25">
      <c r="G2989" s="30"/>
      <c r="H2989" s="30"/>
      <c r="I2989" s="30"/>
      <c r="J2989" s="30"/>
      <c r="K2989" s="30"/>
      <c r="L2989" s="30"/>
    </row>
    <row r="2990" spans="7:12" x14ac:dyDescent="0.25">
      <c r="G2990" s="30"/>
      <c r="H2990" s="30"/>
      <c r="I2990" s="30"/>
      <c r="J2990" s="30"/>
      <c r="K2990" s="30"/>
      <c r="L2990" s="30"/>
    </row>
    <row r="2991" spans="7:12" x14ac:dyDescent="0.25">
      <c r="G2991" s="30"/>
      <c r="H2991" s="30"/>
      <c r="I2991" s="30"/>
      <c r="J2991" s="30"/>
      <c r="K2991" s="30"/>
      <c r="L2991" s="30"/>
    </row>
    <row r="2992" spans="7:12" x14ac:dyDescent="0.25">
      <c r="G2992" s="30"/>
      <c r="H2992" s="30"/>
      <c r="I2992" s="30"/>
      <c r="J2992" s="30"/>
      <c r="K2992" s="30"/>
      <c r="L2992" s="30"/>
    </row>
    <row r="2993" spans="7:12" x14ac:dyDescent="0.25">
      <c r="G2993" s="30"/>
      <c r="H2993" s="30"/>
      <c r="I2993" s="30"/>
      <c r="J2993" s="30"/>
      <c r="K2993" s="30"/>
      <c r="L2993" s="30"/>
    </row>
    <row r="2994" spans="7:12" x14ac:dyDescent="0.25">
      <c r="G2994" s="30"/>
      <c r="H2994" s="30"/>
      <c r="I2994" s="30"/>
      <c r="J2994" s="30"/>
      <c r="K2994" s="30"/>
      <c r="L2994" s="30"/>
    </row>
    <row r="2995" spans="7:12" x14ac:dyDescent="0.25">
      <c r="G2995" s="30"/>
      <c r="H2995" s="30"/>
      <c r="I2995" s="30"/>
      <c r="J2995" s="30"/>
      <c r="K2995" s="30"/>
      <c r="L2995" s="30"/>
    </row>
    <row r="2996" spans="7:12" x14ac:dyDescent="0.25">
      <c r="G2996" s="30"/>
      <c r="H2996" s="30"/>
      <c r="I2996" s="30"/>
      <c r="J2996" s="30"/>
      <c r="K2996" s="30"/>
      <c r="L2996" s="30"/>
    </row>
    <row r="2997" spans="7:12" x14ac:dyDescent="0.25">
      <c r="G2997" s="30"/>
      <c r="H2997" s="30"/>
      <c r="I2997" s="30"/>
      <c r="J2997" s="30"/>
      <c r="K2997" s="30"/>
      <c r="L2997" s="30"/>
    </row>
    <row r="2998" spans="7:12" x14ac:dyDescent="0.25">
      <c r="G2998" s="30"/>
      <c r="H2998" s="30"/>
      <c r="I2998" s="30"/>
      <c r="J2998" s="30"/>
      <c r="K2998" s="30"/>
      <c r="L2998" s="30"/>
    </row>
    <row r="2999" spans="7:12" x14ac:dyDescent="0.25">
      <c r="G2999" s="30"/>
      <c r="H2999" s="30"/>
      <c r="I2999" s="30"/>
      <c r="J2999" s="30"/>
      <c r="K2999" s="30"/>
      <c r="L2999" s="30"/>
    </row>
    <row r="3000" spans="7:12" x14ac:dyDescent="0.25">
      <c r="G3000" s="30"/>
      <c r="H3000" s="30"/>
      <c r="I3000" s="30"/>
      <c r="J3000" s="30"/>
      <c r="K3000" s="30"/>
      <c r="L3000" s="30"/>
    </row>
    <row r="3001" spans="7:12" x14ac:dyDescent="0.25">
      <c r="G3001" s="30"/>
      <c r="H3001" s="30"/>
      <c r="I3001" s="30"/>
      <c r="J3001" s="30"/>
      <c r="K3001" s="30"/>
      <c r="L3001" s="30"/>
    </row>
    <row r="3002" spans="7:12" x14ac:dyDescent="0.25">
      <c r="G3002" s="30"/>
      <c r="H3002" s="30"/>
      <c r="I3002" s="30"/>
      <c r="J3002" s="30"/>
      <c r="K3002" s="30"/>
      <c r="L3002" s="30"/>
    </row>
    <row r="3003" spans="7:12" x14ac:dyDescent="0.25">
      <c r="G3003" s="30"/>
      <c r="H3003" s="30"/>
      <c r="I3003" s="30"/>
      <c r="J3003" s="30"/>
      <c r="K3003" s="30"/>
      <c r="L3003" s="30"/>
    </row>
    <row r="3004" spans="7:12" x14ac:dyDescent="0.25">
      <c r="G3004" s="30"/>
      <c r="H3004" s="30"/>
      <c r="I3004" s="30"/>
      <c r="J3004" s="30"/>
      <c r="K3004" s="30"/>
      <c r="L3004" s="30"/>
    </row>
    <row r="3005" spans="7:12" x14ac:dyDescent="0.25">
      <c r="G3005" s="30"/>
      <c r="H3005" s="30"/>
      <c r="I3005" s="30"/>
      <c r="J3005" s="30"/>
      <c r="K3005" s="30"/>
      <c r="L3005" s="30"/>
    </row>
    <row r="3006" spans="7:12" x14ac:dyDescent="0.25">
      <c r="G3006" s="30"/>
      <c r="H3006" s="30"/>
      <c r="I3006" s="30"/>
      <c r="J3006" s="30"/>
      <c r="K3006" s="30"/>
      <c r="L3006" s="30"/>
    </row>
    <row r="3007" spans="7:12" x14ac:dyDescent="0.25">
      <c r="G3007" s="30"/>
      <c r="H3007" s="30"/>
      <c r="I3007" s="30"/>
      <c r="J3007" s="30"/>
      <c r="K3007" s="30"/>
      <c r="L3007" s="30"/>
    </row>
    <row r="3008" spans="7:12" x14ac:dyDescent="0.25">
      <c r="G3008" s="30"/>
      <c r="H3008" s="30"/>
      <c r="I3008" s="30"/>
      <c r="J3008" s="30"/>
      <c r="K3008" s="30"/>
      <c r="L3008" s="30"/>
    </row>
    <row r="3009" spans="7:12" x14ac:dyDescent="0.25">
      <c r="G3009" s="30"/>
      <c r="H3009" s="30"/>
      <c r="I3009" s="30"/>
      <c r="J3009" s="30"/>
      <c r="K3009" s="30"/>
      <c r="L3009" s="30"/>
    </row>
    <row r="3010" spans="7:12" x14ac:dyDescent="0.25">
      <c r="G3010" s="30"/>
      <c r="H3010" s="30"/>
      <c r="I3010" s="30"/>
      <c r="J3010" s="30"/>
      <c r="K3010" s="30"/>
      <c r="L3010" s="30"/>
    </row>
    <row r="3011" spans="7:12" x14ac:dyDescent="0.25">
      <c r="G3011" s="30"/>
      <c r="H3011" s="30"/>
      <c r="I3011" s="30"/>
      <c r="J3011" s="30"/>
      <c r="K3011" s="30"/>
      <c r="L3011" s="30"/>
    </row>
    <row r="3012" spans="7:12" x14ac:dyDescent="0.25">
      <c r="G3012" s="30"/>
      <c r="H3012" s="30"/>
      <c r="I3012" s="30"/>
      <c r="J3012" s="30"/>
      <c r="K3012" s="30"/>
      <c r="L3012" s="30"/>
    </row>
    <row r="3013" spans="7:12" x14ac:dyDescent="0.25">
      <c r="G3013" s="30"/>
      <c r="H3013" s="30"/>
      <c r="I3013" s="30"/>
      <c r="J3013" s="30"/>
      <c r="K3013" s="30"/>
      <c r="L3013" s="30"/>
    </row>
    <row r="3014" spans="7:12" x14ac:dyDescent="0.25">
      <c r="G3014" s="30"/>
      <c r="H3014" s="30"/>
      <c r="I3014" s="30"/>
      <c r="J3014" s="30"/>
      <c r="K3014" s="30"/>
      <c r="L3014" s="30"/>
    </row>
    <row r="3015" spans="7:12" x14ac:dyDescent="0.25">
      <c r="G3015" s="30"/>
      <c r="H3015" s="30"/>
      <c r="I3015" s="30"/>
      <c r="J3015" s="30"/>
      <c r="K3015" s="30"/>
      <c r="L3015" s="30"/>
    </row>
    <row r="3016" spans="7:12" x14ac:dyDescent="0.25">
      <c r="G3016" s="30"/>
      <c r="H3016" s="30"/>
      <c r="I3016" s="30"/>
      <c r="J3016" s="30"/>
      <c r="K3016" s="30"/>
      <c r="L3016" s="30"/>
    </row>
    <row r="3017" spans="7:12" x14ac:dyDescent="0.25">
      <c r="G3017" s="30"/>
      <c r="H3017" s="30"/>
      <c r="I3017" s="30"/>
      <c r="J3017" s="30"/>
      <c r="K3017" s="30"/>
      <c r="L3017" s="30"/>
    </row>
    <row r="3018" spans="7:12" x14ac:dyDescent="0.25">
      <c r="G3018" s="30"/>
      <c r="H3018" s="30"/>
      <c r="I3018" s="30"/>
      <c r="J3018" s="30"/>
      <c r="K3018" s="30"/>
      <c r="L3018" s="30"/>
    </row>
    <row r="3019" spans="7:12" x14ac:dyDescent="0.25">
      <c r="G3019" s="30"/>
      <c r="H3019" s="30"/>
      <c r="I3019" s="30"/>
      <c r="J3019" s="30"/>
      <c r="K3019" s="30"/>
      <c r="L3019" s="30"/>
    </row>
    <row r="3020" spans="7:12" x14ac:dyDescent="0.25">
      <c r="G3020" s="30"/>
      <c r="H3020" s="30"/>
      <c r="I3020" s="30"/>
      <c r="J3020" s="30"/>
      <c r="K3020" s="30"/>
      <c r="L3020" s="30"/>
    </row>
    <row r="3021" spans="7:12" x14ac:dyDescent="0.25">
      <c r="G3021" s="30"/>
      <c r="H3021" s="30"/>
      <c r="I3021" s="30"/>
      <c r="J3021" s="30"/>
      <c r="K3021" s="30"/>
      <c r="L3021" s="30"/>
    </row>
    <row r="3022" spans="7:12" x14ac:dyDescent="0.25">
      <c r="G3022" s="30"/>
      <c r="H3022" s="30"/>
      <c r="I3022" s="30"/>
      <c r="J3022" s="30"/>
      <c r="K3022" s="30"/>
      <c r="L3022" s="30"/>
    </row>
    <row r="3023" spans="7:12" x14ac:dyDescent="0.25">
      <c r="G3023" s="30"/>
      <c r="H3023" s="30"/>
      <c r="I3023" s="30"/>
      <c r="J3023" s="30"/>
      <c r="K3023" s="30"/>
      <c r="L3023" s="30"/>
    </row>
    <row r="3024" spans="7:12" x14ac:dyDescent="0.25">
      <c r="G3024" s="30"/>
      <c r="H3024" s="30"/>
      <c r="I3024" s="30"/>
      <c r="J3024" s="30"/>
      <c r="K3024" s="30"/>
      <c r="L3024" s="30"/>
    </row>
    <row r="3025" spans="7:12" x14ac:dyDescent="0.25">
      <c r="G3025" s="30"/>
      <c r="H3025" s="30"/>
      <c r="I3025" s="30"/>
      <c r="J3025" s="30"/>
      <c r="K3025" s="30"/>
      <c r="L3025" s="30"/>
    </row>
    <row r="3026" spans="7:12" x14ac:dyDescent="0.25">
      <c r="G3026" s="30"/>
      <c r="H3026" s="30"/>
      <c r="I3026" s="30"/>
      <c r="J3026" s="30"/>
      <c r="K3026" s="30"/>
      <c r="L3026" s="30"/>
    </row>
    <row r="3027" spans="7:12" x14ac:dyDescent="0.25">
      <c r="G3027" s="30"/>
      <c r="H3027" s="30"/>
      <c r="I3027" s="30"/>
      <c r="J3027" s="30"/>
      <c r="K3027" s="30"/>
      <c r="L3027" s="30"/>
    </row>
    <row r="3028" spans="7:12" x14ac:dyDescent="0.25">
      <c r="G3028" s="30"/>
      <c r="H3028" s="30"/>
      <c r="I3028" s="30"/>
      <c r="J3028" s="30"/>
      <c r="K3028" s="30"/>
      <c r="L3028" s="30"/>
    </row>
    <row r="3029" spans="7:12" x14ac:dyDescent="0.25">
      <c r="G3029" s="30"/>
      <c r="H3029" s="30"/>
      <c r="I3029" s="30"/>
      <c r="J3029" s="30"/>
      <c r="K3029" s="30"/>
      <c r="L3029" s="30"/>
    </row>
    <row r="3030" spans="7:12" x14ac:dyDescent="0.25">
      <c r="G3030" s="30"/>
      <c r="H3030" s="30"/>
      <c r="I3030" s="30"/>
      <c r="J3030" s="30"/>
      <c r="K3030" s="30"/>
      <c r="L3030" s="30"/>
    </row>
    <row r="3031" spans="7:12" x14ac:dyDescent="0.25">
      <c r="G3031" s="30"/>
      <c r="H3031" s="30"/>
      <c r="I3031" s="30"/>
      <c r="J3031" s="30"/>
      <c r="K3031" s="30"/>
      <c r="L3031" s="30"/>
    </row>
    <row r="3032" spans="7:12" x14ac:dyDescent="0.25">
      <c r="G3032" s="30"/>
      <c r="H3032" s="30"/>
      <c r="I3032" s="30"/>
      <c r="J3032" s="30"/>
      <c r="K3032" s="30"/>
      <c r="L3032" s="30"/>
    </row>
    <row r="3033" spans="7:12" x14ac:dyDescent="0.25">
      <c r="G3033" s="30"/>
      <c r="H3033" s="30"/>
      <c r="I3033" s="30"/>
      <c r="J3033" s="30"/>
      <c r="K3033" s="30"/>
      <c r="L3033" s="30"/>
    </row>
    <row r="3034" spans="7:12" x14ac:dyDescent="0.25">
      <c r="G3034" s="30"/>
      <c r="H3034" s="30"/>
      <c r="I3034" s="30"/>
      <c r="J3034" s="30"/>
      <c r="K3034" s="30"/>
      <c r="L3034" s="30"/>
    </row>
    <row r="3035" spans="7:12" x14ac:dyDescent="0.25">
      <c r="G3035" s="30"/>
      <c r="H3035" s="30"/>
      <c r="I3035" s="30"/>
      <c r="J3035" s="30"/>
      <c r="K3035" s="30"/>
      <c r="L3035" s="30"/>
    </row>
    <row r="3036" spans="7:12" x14ac:dyDescent="0.25">
      <c r="G3036" s="30"/>
      <c r="H3036" s="30"/>
      <c r="I3036" s="30"/>
      <c r="J3036" s="30"/>
      <c r="K3036" s="30"/>
      <c r="L3036" s="30"/>
    </row>
    <row r="3037" spans="7:12" x14ac:dyDescent="0.25">
      <c r="G3037" s="30"/>
      <c r="H3037" s="30"/>
      <c r="I3037" s="30"/>
      <c r="J3037" s="30"/>
      <c r="K3037" s="30"/>
      <c r="L3037" s="30"/>
    </row>
    <row r="3038" spans="7:12" x14ac:dyDescent="0.25">
      <c r="G3038" s="30"/>
      <c r="H3038" s="30"/>
      <c r="I3038" s="30"/>
      <c r="J3038" s="30"/>
      <c r="K3038" s="30"/>
      <c r="L3038" s="30"/>
    </row>
    <row r="3039" spans="7:12" x14ac:dyDescent="0.25">
      <c r="G3039" s="30"/>
      <c r="H3039" s="30"/>
      <c r="I3039" s="30"/>
      <c r="J3039" s="30"/>
      <c r="K3039" s="30"/>
      <c r="L3039" s="30"/>
    </row>
    <row r="3040" spans="7:12" x14ac:dyDescent="0.25">
      <c r="G3040" s="30"/>
      <c r="H3040" s="30"/>
      <c r="I3040" s="30"/>
      <c r="J3040" s="30"/>
      <c r="K3040" s="30"/>
      <c r="L3040" s="30"/>
    </row>
    <row r="3041" spans="7:12" x14ac:dyDescent="0.25">
      <c r="G3041" s="30"/>
      <c r="H3041" s="30"/>
      <c r="I3041" s="30"/>
      <c r="J3041" s="30"/>
      <c r="K3041" s="30"/>
      <c r="L3041" s="30"/>
    </row>
    <row r="3042" spans="7:12" x14ac:dyDescent="0.25">
      <c r="G3042" s="30"/>
      <c r="H3042" s="30"/>
      <c r="I3042" s="30"/>
      <c r="J3042" s="30"/>
      <c r="K3042" s="30"/>
      <c r="L3042" s="30"/>
    </row>
    <row r="3043" spans="7:12" x14ac:dyDescent="0.25">
      <c r="G3043" s="30"/>
      <c r="H3043" s="30"/>
      <c r="I3043" s="30"/>
      <c r="J3043" s="30"/>
      <c r="K3043" s="30"/>
      <c r="L3043" s="30"/>
    </row>
    <row r="3044" spans="7:12" x14ac:dyDescent="0.25">
      <c r="G3044" s="30"/>
      <c r="H3044" s="30"/>
      <c r="I3044" s="30"/>
      <c r="J3044" s="30"/>
      <c r="K3044" s="30"/>
      <c r="L3044" s="30"/>
    </row>
    <row r="3045" spans="7:12" x14ac:dyDescent="0.25">
      <c r="G3045" s="30"/>
      <c r="H3045" s="30"/>
      <c r="I3045" s="30"/>
      <c r="J3045" s="30"/>
      <c r="K3045" s="30"/>
      <c r="L3045" s="30"/>
    </row>
    <row r="3046" spans="7:12" x14ac:dyDescent="0.25">
      <c r="G3046" s="30"/>
      <c r="H3046" s="30"/>
      <c r="I3046" s="30"/>
      <c r="J3046" s="30"/>
      <c r="K3046" s="30"/>
      <c r="L3046" s="30"/>
    </row>
    <row r="3047" spans="7:12" x14ac:dyDescent="0.25">
      <c r="G3047" s="30"/>
      <c r="H3047" s="30"/>
      <c r="I3047" s="30"/>
      <c r="J3047" s="30"/>
      <c r="K3047" s="30"/>
      <c r="L3047" s="30"/>
    </row>
    <row r="3048" spans="7:12" x14ac:dyDescent="0.25">
      <c r="G3048" s="30"/>
      <c r="H3048" s="30"/>
      <c r="I3048" s="30"/>
      <c r="J3048" s="30"/>
      <c r="K3048" s="30"/>
      <c r="L3048" s="30"/>
    </row>
    <row r="3049" spans="7:12" x14ac:dyDescent="0.25">
      <c r="G3049" s="30"/>
      <c r="H3049" s="30"/>
      <c r="I3049" s="30"/>
      <c r="J3049" s="30"/>
      <c r="K3049" s="30"/>
      <c r="L3049" s="30"/>
    </row>
    <row r="3050" spans="7:12" x14ac:dyDescent="0.25">
      <c r="G3050" s="30"/>
      <c r="H3050" s="30"/>
      <c r="I3050" s="30"/>
      <c r="J3050" s="30"/>
      <c r="K3050" s="30"/>
      <c r="L3050" s="30"/>
    </row>
    <row r="3051" spans="7:12" x14ac:dyDescent="0.25">
      <c r="G3051" s="30"/>
      <c r="H3051" s="30"/>
      <c r="I3051" s="30"/>
      <c r="J3051" s="30"/>
      <c r="K3051" s="30"/>
      <c r="L3051" s="30"/>
    </row>
    <row r="3052" spans="7:12" x14ac:dyDescent="0.25">
      <c r="G3052" s="30"/>
      <c r="H3052" s="30"/>
      <c r="I3052" s="30"/>
      <c r="J3052" s="30"/>
      <c r="K3052" s="30"/>
      <c r="L3052" s="30"/>
    </row>
    <row r="3053" spans="7:12" x14ac:dyDescent="0.25">
      <c r="G3053" s="30"/>
      <c r="H3053" s="30"/>
      <c r="I3053" s="30"/>
      <c r="J3053" s="30"/>
      <c r="K3053" s="30"/>
      <c r="L3053" s="30"/>
    </row>
    <row r="3054" spans="7:12" x14ac:dyDescent="0.25">
      <c r="G3054" s="30"/>
      <c r="H3054" s="30"/>
      <c r="I3054" s="30"/>
      <c r="J3054" s="30"/>
      <c r="K3054" s="30"/>
      <c r="L3054" s="30"/>
    </row>
    <row r="3055" spans="7:12" x14ac:dyDescent="0.25">
      <c r="G3055" s="30"/>
      <c r="H3055" s="30"/>
      <c r="I3055" s="30"/>
      <c r="J3055" s="30"/>
      <c r="K3055" s="30"/>
      <c r="L3055" s="30"/>
    </row>
    <row r="3056" spans="7:12" x14ac:dyDescent="0.25">
      <c r="G3056" s="30"/>
      <c r="H3056" s="30"/>
      <c r="I3056" s="30"/>
      <c r="J3056" s="30"/>
      <c r="K3056" s="30"/>
      <c r="L3056" s="30"/>
    </row>
    <row r="3057" spans="7:12" x14ac:dyDescent="0.25">
      <c r="G3057" s="30"/>
      <c r="H3057" s="30"/>
      <c r="I3057" s="30"/>
      <c r="J3057" s="30"/>
      <c r="K3057" s="30"/>
      <c r="L3057" s="30"/>
    </row>
    <row r="3058" spans="7:12" x14ac:dyDescent="0.25">
      <c r="G3058" s="30"/>
      <c r="H3058" s="30"/>
      <c r="I3058" s="30"/>
      <c r="J3058" s="30"/>
      <c r="K3058" s="30"/>
      <c r="L3058" s="30"/>
    </row>
    <row r="3059" spans="7:12" x14ac:dyDescent="0.25">
      <c r="G3059" s="30"/>
      <c r="H3059" s="30"/>
      <c r="I3059" s="30"/>
      <c r="J3059" s="30"/>
      <c r="K3059" s="30"/>
      <c r="L3059" s="30"/>
    </row>
    <row r="3060" spans="7:12" x14ac:dyDescent="0.25">
      <c r="G3060" s="30"/>
      <c r="H3060" s="30"/>
      <c r="I3060" s="30"/>
      <c r="J3060" s="30"/>
      <c r="K3060" s="30"/>
      <c r="L3060" s="30"/>
    </row>
    <row r="3061" spans="7:12" x14ac:dyDescent="0.25">
      <c r="G3061" s="30"/>
      <c r="H3061" s="30"/>
      <c r="I3061" s="30"/>
      <c r="J3061" s="30"/>
      <c r="K3061" s="30"/>
      <c r="L3061" s="30"/>
    </row>
    <row r="3062" spans="7:12" x14ac:dyDescent="0.25">
      <c r="G3062" s="30"/>
      <c r="H3062" s="30"/>
      <c r="I3062" s="30"/>
      <c r="J3062" s="30"/>
      <c r="K3062" s="30"/>
      <c r="L3062" s="30"/>
    </row>
    <row r="3063" spans="7:12" x14ac:dyDescent="0.25">
      <c r="G3063" s="30"/>
      <c r="H3063" s="30"/>
      <c r="I3063" s="30"/>
      <c r="J3063" s="30"/>
      <c r="K3063" s="30"/>
      <c r="L3063" s="30"/>
    </row>
    <row r="3064" spans="7:12" x14ac:dyDescent="0.25">
      <c r="G3064" s="30"/>
      <c r="H3064" s="30"/>
      <c r="I3064" s="30"/>
      <c r="J3064" s="30"/>
      <c r="K3064" s="30"/>
      <c r="L3064" s="30"/>
    </row>
    <row r="3065" spans="7:12" x14ac:dyDescent="0.25">
      <c r="G3065" s="30"/>
      <c r="H3065" s="30"/>
      <c r="I3065" s="30"/>
      <c r="J3065" s="30"/>
      <c r="K3065" s="30"/>
      <c r="L3065" s="30"/>
    </row>
    <row r="3066" spans="7:12" x14ac:dyDescent="0.25">
      <c r="G3066" s="30"/>
      <c r="H3066" s="30"/>
      <c r="I3066" s="30"/>
      <c r="J3066" s="30"/>
      <c r="K3066" s="30"/>
      <c r="L3066" s="30"/>
    </row>
    <row r="3067" spans="7:12" x14ac:dyDescent="0.25">
      <c r="G3067" s="30"/>
      <c r="H3067" s="30"/>
      <c r="I3067" s="30"/>
      <c r="J3067" s="30"/>
      <c r="K3067" s="30"/>
      <c r="L3067" s="30"/>
    </row>
    <row r="3068" spans="7:12" x14ac:dyDescent="0.25">
      <c r="G3068" s="30"/>
      <c r="H3068" s="30"/>
      <c r="I3068" s="30"/>
      <c r="J3068" s="30"/>
      <c r="K3068" s="30"/>
      <c r="L3068" s="30"/>
    </row>
    <row r="3069" spans="7:12" x14ac:dyDescent="0.25">
      <c r="G3069" s="30"/>
      <c r="H3069" s="30"/>
      <c r="I3069" s="30"/>
      <c r="J3069" s="30"/>
      <c r="K3069" s="30"/>
      <c r="L3069" s="30"/>
    </row>
    <row r="3070" spans="7:12" x14ac:dyDescent="0.25">
      <c r="G3070" s="30"/>
      <c r="H3070" s="30"/>
      <c r="I3070" s="30"/>
      <c r="J3070" s="30"/>
      <c r="K3070" s="30"/>
      <c r="L3070" s="30"/>
    </row>
    <row r="3071" spans="7:12" x14ac:dyDescent="0.25">
      <c r="G3071" s="30"/>
      <c r="H3071" s="30"/>
      <c r="I3071" s="30"/>
      <c r="J3071" s="30"/>
      <c r="K3071" s="30"/>
      <c r="L3071" s="30"/>
    </row>
    <row r="3072" spans="7:12" x14ac:dyDescent="0.25">
      <c r="G3072" s="30"/>
      <c r="H3072" s="30"/>
      <c r="I3072" s="30"/>
      <c r="J3072" s="30"/>
      <c r="K3072" s="30"/>
      <c r="L3072" s="30"/>
    </row>
    <row r="3073" spans="7:12" x14ac:dyDescent="0.25">
      <c r="G3073" s="30"/>
      <c r="H3073" s="30"/>
      <c r="I3073" s="30"/>
      <c r="J3073" s="30"/>
      <c r="K3073" s="30"/>
      <c r="L3073" s="30"/>
    </row>
    <row r="3074" spans="7:12" x14ac:dyDescent="0.25">
      <c r="G3074" s="30"/>
      <c r="H3074" s="30"/>
      <c r="I3074" s="30"/>
      <c r="J3074" s="30"/>
      <c r="K3074" s="30"/>
      <c r="L3074" s="30"/>
    </row>
    <row r="3075" spans="7:12" x14ac:dyDescent="0.25">
      <c r="G3075" s="30"/>
      <c r="H3075" s="30"/>
      <c r="I3075" s="30"/>
      <c r="J3075" s="30"/>
      <c r="K3075" s="30"/>
      <c r="L3075" s="30"/>
    </row>
    <row r="3076" spans="7:12" x14ac:dyDescent="0.25">
      <c r="G3076" s="30"/>
      <c r="H3076" s="30"/>
      <c r="I3076" s="30"/>
      <c r="J3076" s="30"/>
      <c r="K3076" s="30"/>
      <c r="L3076" s="30"/>
    </row>
    <row r="3077" spans="7:12" x14ac:dyDescent="0.25">
      <c r="G3077" s="30"/>
      <c r="H3077" s="30"/>
      <c r="I3077" s="30"/>
      <c r="J3077" s="30"/>
      <c r="K3077" s="30"/>
      <c r="L3077" s="30"/>
    </row>
    <row r="3078" spans="7:12" x14ac:dyDescent="0.25">
      <c r="G3078" s="30"/>
      <c r="H3078" s="30"/>
      <c r="I3078" s="30"/>
      <c r="J3078" s="30"/>
      <c r="K3078" s="30"/>
      <c r="L3078" s="30"/>
    </row>
    <row r="3079" spans="7:12" x14ac:dyDescent="0.25">
      <c r="G3079" s="30"/>
      <c r="H3079" s="30"/>
      <c r="I3079" s="30"/>
      <c r="J3079" s="30"/>
      <c r="K3079" s="30"/>
      <c r="L3079" s="30"/>
    </row>
    <row r="3080" spans="7:12" x14ac:dyDescent="0.25">
      <c r="G3080" s="30"/>
      <c r="H3080" s="30"/>
      <c r="I3080" s="30"/>
      <c r="J3080" s="30"/>
      <c r="K3080" s="30"/>
      <c r="L3080" s="30"/>
    </row>
    <row r="3081" spans="7:12" x14ac:dyDescent="0.25">
      <c r="G3081" s="30"/>
      <c r="H3081" s="30"/>
      <c r="I3081" s="30"/>
      <c r="J3081" s="30"/>
      <c r="K3081" s="30"/>
      <c r="L3081" s="30"/>
    </row>
    <row r="3082" spans="7:12" x14ac:dyDescent="0.25">
      <c r="G3082" s="30"/>
      <c r="H3082" s="30"/>
      <c r="I3082" s="30"/>
      <c r="J3082" s="30"/>
      <c r="K3082" s="30"/>
      <c r="L3082" s="30"/>
    </row>
    <row r="3083" spans="7:12" x14ac:dyDescent="0.25">
      <c r="G3083" s="30"/>
      <c r="H3083" s="30"/>
      <c r="I3083" s="30"/>
      <c r="J3083" s="30"/>
      <c r="K3083" s="30"/>
      <c r="L3083" s="30"/>
    </row>
    <row r="3084" spans="7:12" x14ac:dyDescent="0.25">
      <c r="G3084" s="30"/>
      <c r="H3084" s="30"/>
      <c r="I3084" s="30"/>
      <c r="J3084" s="30"/>
      <c r="K3084" s="30"/>
      <c r="L3084" s="30"/>
    </row>
    <row r="3085" spans="7:12" x14ac:dyDescent="0.25">
      <c r="G3085" s="30"/>
      <c r="H3085" s="30"/>
      <c r="I3085" s="30"/>
      <c r="J3085" s="30"/>
      <c r="K3085" s="30"/>
      <c r="L3085" s="30"/>
    </row>
    <row r="3086" spans="7:12" x14ac:dyDescent="0.25">
      <c r="G3086" s="30"/>
      <c r="H3086" s="30"/>
      <c r="I3086" s="30"/>
      <c r="J3086" s="30"/>
      <c r="K3086" s="30"/>
      <c r="L3086" s="30"/>
    </row>
    <row r="3087" spans="7:12" x14ac:dyDescent="0.25">
      <c r="G3087" s="30"/>
      <c r="H3087" s="30"/>
      <c r="I3087" s="30"/>
      <c r="J3087" s="30"/>
      <c r="K3087" s="30"/>
      <c r="L3087" s="30"/>
    </row>
    <row r="3088" spans="7:12" x14ac:dyDescent="0.25">
      <c r="G3088" s="30"/>
      <c r="H3088" s="30"/>
      <c r="I3088" s="30"/>
      <c r="J3088" s="30"/>
      <c r="K3088" s="30"/>
      <c r="L3088" s="30"/>
    </row>
    <row r="3089" spans="7:12" x14ac:dyDescent="0.25">
      <c r="G3089" s="30"/>
      <c r="H3089" s="30"/>
      <c r="I3089" s="30"/>
      <c r="J3089" s="30"/>
      <c r="K3089" s="30"/>
      <c r="L3089" s="30"/>
    </row>
    <row r="3090" spans="7:12" x14ac:dyDescent="0.25">
      <c r="G3090" s="30"/>
      <c r="H3090" s="30"/>
      <c r="I3090" s="30"/>
      <c r="J3090" s="30"/>
      <c r="K3090" s="30"/>
      <c r="L3090" s="30"/>
    </row>
    <row r="3091" spans="7:12" x14ac:dyDescent="0.25">
      <c r="G3091" s="30"/>
      <c r="H3091" s="30"/>
      <c r="I3091" s="30"/>
      <c r="J3091" s="30"/>
      <c r="K3091" s="30"/>
      <c r="L3091" s="30"/>
    </row>
    <row r="3092" spans="7:12" x14ac:dyDescent="0.25">
      <c r="G3092" s="30"/>
      <c r="H3092" s="30"/>
      <c r="I3092" s="30"/>
      <c r="J3092" s="30"/>
      <c r="K3092" s="30"/>
      <c r="L3092" s="30"/>
    </row>
    <row r="3093" spans="7:12" x14ac:dyDescent="0.25">
      <c r="G3093" s="30"/>
      <c r="H3093" s="30"/>
      <c r="I3093" s="30"/>
      <c r="J3093" s="30"/>
      <c r="K3093" s="30"/>
      <c r="L3093" s="30"/>
    </row>
    <row r="3094" spans="7:12" x14ac:dyDescent="0.25">
      <c r="G3094" s="30"/>
      <c r="H3094" s="30"/>
      <c r="I3094" s="30"/>
      <c r="J3094" s="30"/>
      <c r="K3094" s="30"/>
      <c r="L3094" s="30"/>
    </row>
    <row r="3095" spans="7:12" x14ac:dyDescent="0.25">
      <c r="G3095" s="30"/>
      <c r="H3095" s="30"/>
      <c r="I3095" s="30"/>
      <c r="J3095" s="30"/>
      <c r="K3095" s="30"/>
      <c r="L3095" s="30"/>
    </row>
    <row r="3096" spans="7:12" x14ac:dyDescent="0.25">
      <c r="G3096" s="30"/>
      <c r="H3096" s="30"/>
      <c r="I3096" s="30"/>
      <c r="J3096" s="30"/>
      <c r="K3096" s="30"/>
      <c r="L3096" s="30"/>
    </row>
    <row r="3097" spans="7:12" x14ac:dyDescent="0.25">
      <c r="G3097" s="30"/>
      <c r="H3097" s="30"/>
      <c r="I3097" s="30"/>
      <c r="J3097" s="30"/>
      <c r="K3097" s="30"/>
      <c r="L3097" s="30"/>
    </row>
    <row r="3098" spans="7:12" x14ac:dyDescent="0.25">
      <c r="G3098" s="30"/>
      <c r="H3098" s="30"/>
      <c r="I3098" s="30"/>
      <c r="J3098" s="30"/>
      <c r="K3098" s="30"/>
      <c r="L3098" s="30"/>
    </row>
    <row r="3099" spans="7:12" x14ac:dyDescent="0.25">
      <c r="G3099" s="30"/>
      <c r="H3099" s="30"/>
      <c r="I3099" s="30"/>
      <c r="J3099" s="30"/>
      <c r="K3099" s="30"/>
      <c r="L3099" s="30"/>
    </row>
    <row r="3100" spans="7:12" x14ac:dyDescent="0.25">
      <c r="G3100" s="30"/>
      <c r="H3100" s="30"/>
      <c r="I3100" s="30"/>
      <c r="J3100" s="30"/>
      <c r="K3100" s="30"/>
      <c r="L3100" s="30"/>
    </row>
    <row r="3101" spans="7:12" x14ac:dyDescent="0.25">
      <c r="G3101" s="30"/>
      <c r="H3101" s="30"/>
      <c r="I3101" s="30"/>
      <c r="J3101" s="30"/>
      <c r="K3101" s="30"/>
      <c r="L3101" s="30"/>
    </row>
    <row r="3102" spans="7:12" x14ac:dyDescent="0.25">
      <c r="G3102" s="30"/>
      <c r="H3102" s="30"/>
      <c r="I3102" s="30"/>
      <c r="J3102" s="30"/>
      <c r="K3102" s="30"/>
      <c r="L3102" s="30"/>
    </row>
    <row r="3103" spans="7:12" x14ac:dyDescent="0.25">
      <c r="G3103" s="30"/>
      <c r="H3103" s="30"/>
      <c r="I3103" s="30"/>
      <c r="J3103" s="30"/>
      <c r="K3103" s="30"/>
      <c r="L3103" s="30"/>
    </row>
    <row r="3104" spans="7:12" x14ac:dyDescent="0.25">
      <c r="G3104" s="30"/>
      <c r="H3104" s="30"/>
      <c r="I3104" s="30"/>
      <c r="J3104" s="30"/>
      <c r="K3104" s="30"/>
      <c r="L3104" s="30"/>
    </row>
    <row r="3105" spans="7:12" x14ac:dyDescent="0.25">
      <c r="G3105" s="30"/>
      <c r="H3105" s="30"/>
      <c r="I3105" s="30"/>
      <c r="J3105" s="30"/>
      <c r="K3105" s="30"/>
      <c r="L3105" s="30"/>
    </row>
    <row r="3106" spans="7:12" x14ac:dyDescent="0.25">
      <c r="G3106" s="30"/>
      <c r="H3106" s="30"/>
      <c r="I3106" s="30"/>
      <c r="J3106" s="30"/>
      <c r="K3106" s="30"/>
      <c r="L3106" s="30"/>
    </row>
    <row r="3107" spans="7:12" x14ac:dyDescent="0.25">
      <c r="G3107" s="30"/>
      <c r="H3107" s="30"/>
      <c r="I3107" s="30"/>
      <c r="J3107" s="30"/>
      <c r="K3107" s="30"/>
      <c r="L3107" s="30"/>
    </row>
    <row r="3108" spans="7:12" x14ac:dyDescent="0.25">
      <c r="G3108" s="30"/>
      <c r="H3108" s="30"/>
      <c r="I3108" s="30"/>
      <c r="J3108" s="30"/>
      <c r="K3108" s="30"/>
      <c r="L3108" s="30"/>
    </row>
    <row r="3109" spans="7:12" x14ac:dyDescent="0.25">
      <c r="G3109" s="30"/>
      <c r="H3109" s="30"/>
      <c r="I3109" s="30"/>
      <c r="J3109" s="30"/>
      <c r="K3109" s="30"/>
      <c r="L3109" s="30"/>
    </row>
    <row r="3110" spans="7:12" x14ac:dyDescent="0.25">
      <c r="G3110" s="30"/>
      <c r="H3110" s="30"/>
      <c r="I3110" s="30"/>
      <c r="J3110" s="30"/>
      <c r="K3110" s="30"/>
      <c r="L3110" s="30"/>
    </row>
    <row r="3111" spans="7:12" x14ac:dyDescent="0.25">
      <c r="G3111" s="30"/>
      <c r="H3111" s="30"/>
      <c r="I3111" s="30"/>
      <c r="J3111" s="30"/>
      <c r="K3111" s="30"/>
      <c r="L3111" s="30"/>
    </row>
  </sheetData>
  <sheetProtection algorithmName="SHA-512" hashValue="BlUlspfudyUKQM0zGjki2R7nX4MrqW4KybEYhZ1K3j96Y7gsMmjR+m753kvh+50o+VuRgYL5NXbekOEgUFqLmQ==" saltValue="/l4br2Q9fjTSzTKfcfH9oQ==" spinCount="100000" sheet="1" objects="1" selectLockedCells="1"/>
  <sortState ref="C65:D94">
    <sortCondition ref="C65:C94"/>
  </sortState>
  <dataConsolidate/>
  <mergeCells count="49">
    <mergeCell ref="A24:C24"/>
    <mergeCell ref="K4:K13"/>
    <mergeCell ref="M4:M13"/>
    <mergeCell ref="G4:G13"/>
    <mergeCell ref="H4:H13"/>
    <mergeCell ref="I4:I13"/>
    <mergeCell ref="J4:J13"/>
    <mergeCell ref="A43:C43"/>
    <mergeCell ref="A42:C42"/>
    <mergeCell ref="A41:C41"/>
    <mergeCell ref="A39:C39"/>
    <mergeCell ref="A40:C40"/>
    <mergeCell ref="A34:C34"/>
    <mergeCell ref="A35:C35"/>
    <mergeCell ref="A36:C36"/>
    <mergeCell ref="A37:C37"/>
    <mergeCell ref="A38:C38"/>
    <mergeCell ref="A28:C28"/>
    <mergeCell ref="A21:C21"/>
    <mergeCell ref="A47:C47"/>
    <mergeCell ref="N4:N13"/>
    <mergeCell ref="A1:E1"/>
    <mergeCell ref="F4:F13"/>
    <mergeCell ref="A20:C20"/>
    <mergeCell ref="A23:C23"/>
    <mergeCell ref="E12:E13"/>
    <mergeCell ref="A14:C14"/>
    <mergeCell ref="A15:C15"/>
    <mergeCell ref="A16:C16"/>
    <mergeCell ref="A17:C17"/>
    <mergeCell ref="B3:F3"/>
    <mergeCell ref="A22:E22"/>
    <mergeCell ref="L4:L13"/>
    <mergeCell ref="A46:C46"/>
    <mergeCell ref="A25:C25"/>
    <mergeCell ref="A49:C49"/>
    <mergeCell ref="A13:C13"/>
    <mergeCell ref="A30:C30"/>
    <mergeCell ref="A31:C31"/>
    <mergeCell ref="A32:C32"/>
    <mergeCell ref="A33:C33"/>
    <mergeCell ref="A18:C18"/>
    <mergeCell ref="A19:C19"/>
    <mergeCell ref="A26:C26"/>
    <mergeCell ref="A27:C27"/>
    <mergeCell ref="A29:C29"/>
    <mergeCell ref="A45:C45"/>
    <mergeCell ref="A44:C44"/>
    <mergeCell ref="A48:C48"/>
  </mergeCells>
  <conditionalFormatting sqref="B3">
    <cfRule type="cellIs" dxfId="44" priority="2" operator="equal">
      <formula>"Die Vorgaben sind erfüllt"</formula>
    </cfRule>
    <cfRule type="cellIs" dxfId="43" priority="13" operator="equal">
      <formula>"Die Fruchtfolge erfüllt nicht alle Bedingungen für Vielfältige Kulturen"</formula>
    </cfRule>
  </conditionalFormatting>
  <conditionalFormatting sqref="E5">
    <cfRule type="cellIs" dxfId="42" priority="7" operator="equal">
      <formula>"ja"</formula>
    </cfRule>
    <cfRule type="cellIs" dxfId="41" priority="12" operator="equal">
      <formula>"nein"</formula>
    </cfRule>
  </conditionalFormatting>
  <conditionalFormatting sqref="E6">
    <cfRule type="cellIs" dxfId="40" priority="6" operator="equal">
      <formula>"ja"</formula>
    </cfRule>
    <cfRule type="cellIs" dxfId="39" priority="11" operator="equal">
      <formula>"nein"</formula>
    </cfRule>
  </conditionalFormatting>
  <conditionalFormatting sqref="E7">
    <cfRule type="cellIs" dxfId="38" priority="5" operator="equal">
      <formula>"ja"</formula>
    </cfRule>
    <cfRule type="cellIs" dxfId="37" priority="10" operator="equal">
      <formula>"nein"</formula>
    </cfRule>
  </conditionalFormatting>
  <conditionalFormatting sqref="E8">
    <cfRule type="cellIs" dxfId="36" priority="4" operator="equal">
      <formula>"ja"</formula>
    </cfRule>
    <cfRule type="cellIs" dxfId="35" priority="9" operator="equal">
      <formula>"nein"</formula>
    </cfRule>
  </conditionalFormatting>
  <conditionalFormatting sqref="E9">
    <cfRule type="cellIs" dxfId="34" priority="3" operator="equal">
      <formula>"ja"</formula>
    </cfRule>
    <cfRule type="cellIs" dxfId="33" priority="8" operator="equal">
      <formula>"nein"</formula>
    </cfRule>
  </conditionalFormatting>
  <conditionalFormatting sqref="A11">
    <cfRule type="cellIs" dxfId="32" priority="1" operator="equal">
      <formula>"Saum- und Bandstrukturen und Ackerrand werden bei der Prämie nicht berücksichtigt!"</formula>
    </cfRule>
  </conditionalFormatting>
  <dataValidations count="9">
    <dataValidation type="list" allowBlank="1" showInputMessage="1" showErrorMessage="1" sqref="A14:C21">
      <formula1>$C$95:$C$117</formula1>
    </dataValidation>
    <dataValidation type="list" allowBlank="1" showInputMessage="1" showErrorMessage="1" sqref="A42:C49">
      <formula1>$C$163:$C$342</formula1>
    </dataValidation>
    <dataValidation type="list" allowBlank="1" showInputMessage="1" showErrorMessage="1" sqref="A29:C33">
      <formula1>$C$119:$C$154</formula1>
    </dataValidation>
    <dataValidation type="decimal" errorStyle="information" operator="notEqual" allowBlank="1" showInputMessage="1" showErrorMessage="1" errorTitle="Achtung!" error="Die Berechnungen in diesem Tabellenblatt haben nur Gültigkeit für EULLa-Altverträge!" sqref="J14">
      <formula1>J15</formula1>
    </dataValidation>
    <dataValidation type="list" allowBlank="1" showInputMessage="1" showErrorMessage="1" sqref="A35:C37">
      <formula1>$C$156:$C$159</formula1>
    </dataValidation>
    <dataValidation type="list" allowBlank="1" showInputMessage="1" showErrorMessage="1" sqref="A39:C40">
      <formula1>$C$160:$C$162</formula1>
    </dataValidation>
    <dataValidation type="whole" errorStyle="warning" operator="equal" allowBlank="1" showInputMessage="1" showErrorMessage="1" errorTitle="Mehrfachauswahl" error="Sie habe mind. eine Kulturart mehrfach ausgewählt. Die führt zu Falschberechnungen!" sqref="O14 O23 O29 O35 O39 O42">
      <formula1>0</formula1>
    </dataValidation>
    <dataValidation type="custom" errorStyle="warning" allowBlank="1" showInputMessage="1" showErrorMessage="1" errorTitle="Mehrfachauswahl" error="Sie haben eine Kulturart mehrfach ausgewählt. Die Berechnung wird fehlerhaft!" sqref="N14:N21 N23:N27 N35:N40 N29:N33 N42:N49">
      <formula1>COUNTIF($A$14:$A$21,XET14)=1</formula1>
    </dataValidation>
    <dataValidation type="list" allowBlank="1" showInputMessage="1" showErrorMessage="1" sqref="A23:C27">
      <formula1>$C$65:$C$93</formula1>
    </dataValidation>
  </dataValidations>
  <pageMargins left="0.70866141732283472" right="0.70866141732283472" top="0.78740157480314965" bottom="0.78740157480314965" header="0.31496062992125984" footer="0.31496062992125984"/>
  <pageSetup paperSize="9" scale="84" orientation="portrait" r:id="rId1"/>
  <headerFooter>
    <oddFooter>&amp;L&amp;F&amp;CAlle Angaben ohne Gewähr!&amp;RAusdruck vom &amp;D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9"/>
    <pageSetUpPr fitToPage="1"/>
  </sheetPr>
  <dimension ref="A1:Z3047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1" max="1" width="13.7109375" customWidth="1"/>
    <col min="3" max="3" width="34.140625" customWidth="1"/>
    <col min="4" max="4" width="13.5703125" customWidth="1"/>
    <col min="5" max="5" width="11.7109375" customWidth="1"/>
    <col min="6" max="6" width="4.85546875" hidden="1" customWidth="1"/>
    <col min="7" max="7" width="4.7109375" hidden="1" customWidth="1"/>
    <col min="8" max="8" width="3.5703125" style="38" hidden="1" customWidth="1"/>
    <col min="9" max="9" width="29.7109375" style="38" hidden="1" customWidth="1"/>
    <col min="10" max="10" width="9.140625" style="38" hidden="1" customWidth="1"/>
    <col min="11" max="11" width="3.85546875" style="38" hidden="1" customWidth="1"/>
    <col min="12" max="13" width="3.5703125" hidden="1" customWidth="1"/>
    <col min="14" max="14" width="4" hidden="1" customWidth="1"/>
    <col min="15" max="15" width="6.85546875" hidden="1" customWidth="1"/>
    <col min="16" max="16" width="4" hidden="1" customWidth="1"/>
    <col min="17" max="17" width="5.5703125" hidden="1" customWidth="1"/>
    <col min="18" max="22" width="4" hidden="1" customWidth="1"/>
    <col min="23" max="23" width="2.140625" hidden="1" customWidth="1"/>
    <col min="24" max="24" width="9.140625" hidden="1" customWidth="1"/>
    <col min="25" max="25" width="11.42578125" hidden="1" customWidth="1"/>
    <col min="26" max="26" width="0" hidden="1" customWidth="1"/>
    <col min="27" max="28" width="3.28515625" customWidth="1"/>
  </cols>
  <sheetData>
    <row r="1" spans="1:26" ht="27.75" x14ac:dyDescent="0.4">
      <c r="A1" s="2" t="s">
        <v>678</v>
      </c>
      <c r="H1" s="30"/>
      <c r="I1" s="30"/>
      <c r="J1" s="30"/>
      <c r="K1" s="30"/>
      <c r="L1" s="30"/>
      <c r="M1" s="30"/>
      <c r="N1" s="30"/>
      <c r="Z1" s="103"/>
    </row>
    <row r="2" spans="1:26" x14ac:dyDescent="0.25">
      <c r="A2" s="1"/>
      <c r="B2" s="1"/>
      <c r="C2" s="1"/>
      <c r="D2" s="1"/>
      <c r="E2" s="1"/>
      <c r="F2" s="1"/>
      <c r="G2" s="1"/>
      <c r="H2" s="31"/>
      <c r="I2" s="31"/>
      <c r="J2" s="31"/>
      <c r="K2" s="31"/>
      <c r="L2" s="31"/>
      <c r="M2" s="31"/>
      <c r="N2" s="30"/>
      <c r="Z2" s="103"/>
    </row>
    <row r="3" spans="1:26" x14ac:dyDescent="0.25">
      <c r="A3" s="5" t="s">
        <v>13</v>
      </c>
      <c r="B3" s="162" t="str">
        <f>IF(OR(E5="nein",E6="nein",E7="nein",E8="nein"),"Die Fruchtfolge erfüllt nicht alle Bedingungen für Vielfältige Kulturen","Die Vorgaben sind erfüllt")</f>
        <v>Die Fruchtfolge erfüllt nicht alle Bedingungen für Vielfältige Kulturen</v>
      </c>
      <c r="C3" s="162"/>
      <c r="D3" s="162"/>
      <c r="E3" s="162"/>
      <c r="F3" s="162"/>
      <c r="G3" s="9"/>
      <c r="H3" s="9"/>
      <c r="I3" s="9"/>
      <c r="J3" s="31"/>
      <c r="K3" s="9"/>
      <c r="L3" s="9"/>
      <c r="M3" s="9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6" ht="15" customHeight="1" x14ac:dyDescent="0.25">
      <c r="A4" s="1"/>
      <c r="B4" s="5"/>
      <c r="C4" s="1"/>
      <c r="D4" s="1"/>
      <c r="E4" s="1"/>
      <c r="F4" s="180" t="s">
        <v>358</v>
      </c>
      <c r="G4" s="184" t="s">
        <v>159</v>
      </c>
      <c r="H4" s="181" t="s">
        <v>355</v>
      </c>
      <c r="I4" s="184" t="s">
        <v>354</v>
      </c>
      <c r="J4" s="186"/>
      <c r="K4" s="181" t="s">
        <v>356</v>
      </c>
      <c r="L4" s="184" t="s">
        <v>170</v>
      </c>
      <c r="M4" s="181" t="s">
        <v>171</v>
      </c>
      <c r="X4" s="181" t="s">
        <v>470</v>
      </c>
    </row>
    <row r="5" spans="1:26" x14ac:dyDescent="0.25">
      <c r="A5" s="8" t="s">
        <v>47</v>
      </c>
      <c r="C5" s="11"/>
      <c r="D5" s="15" t="s">
        <v>458</v>
      </c>
      <c r="E5" s="12" t="str">
        <f>IF(AND(H56&lt;5,J57&lt;0.1),"nein","ja")</f>
        <v>nein</v>
      </c>
      <c r="F5" s="181"/>
      <c r="G5" s="184"/>
      <c r="H5" s="181"/>
      <c r="I5" s="184"/>
      <c r="J5" s="186"/>
      <c r="K5" s="181"/>
      <c r="L5" s="184"/>
      <c r="M5" s="181"/>
      <c r="X5" s="181"/>
    </row>
    <row r="6" spans="1:26" x14ac:dyDescent="0.25">
      <c r="A6" s="1"/>
      <c r="C6" s="11"/>
      <c r="D6" s="15" t="s">
        <v>459</v>
      </c>
      <c r="E6" s="13" t="str">
        <f>IF(E57&gt;0.66,"nein","ja")</f>
        <v>ja</v>
      </c>
      <c r="F6" s="181"/>
      <c r="G6" s="184"/>
      <c r="H6" s="181"/>
      <c r="I6" s="184"/>
      <c r="J6" s="186"/>
      <c r="K6" s="181"/>
      <c r="L6" s="184"/>
      <c r="M6" s="181"/>
      <c r="X6" s="181"/>
    </row>
    <row r="7" spans="1:26" x14ac:dyDescent="0.25">
      <c r="A7" s="1"/>
      <c r="C7" s="11"/>
      <c r="D7" s="15" t="s">
        <v>699</v>
      </c>
      <c r="E7" s="13" t="str">
        <f>IF(E58&gt;=0.1,"ja","nein")</f>
        <v>nein</v>
      </c>
      <c r="F7" s="181"/>
      <c r="G7" s="184"/>
      <c r="H7" s="181"/>
      <c r="I7" s="184"/>
      <c r="J7" s="186"/>
      <c r="K7" s="181"/>
      <c r="L7" s="184"/>
      <c r="M7" s="181"/>
      <c r="X7" s="181"/>
    </row>
    <row r="8" spans="1:26" x14ac:dyDescent="0.25">
      <c r="A8" s="1"/>
      <c r="C8" s="10"/>
      <c r="D8" s="15" t="s">
        <v>460</v>
      </c>
      <c r="E8" s="13" t="str">
        <f>IF(K56&gt;0,"nein",IF(AND(J59="ok",I56&gt;=0),"ja","nein"))</f>
        <v>nein</v>
      </c>
      <c r="F8" s="181"/>
      <c r="G8" s="184"/>
      <c r="H8" s="181"/>
      <c r="I8" s="184"/>
      <c r="J8" s="186"/>
      <c r="K8" s="181"/>
      <c r="L8" s="184"/>
      <c r="M8" s="181"/>
      <c r="X8" s="181"/>
    </row>
    <row r="9" spans="1:26" x14ac:dyDescent="0.25">
      <c r="A9" s="1"/>
      <c r="C9" s="11"/>
      <c r="D9" s="15" t="s">
        <v>461</v>
      </c>
      <c r="E9" s="13" t="str">
        <f>IF(W56=0,"ja","nein")</f>
        <v>ja</v>
      </c>
      <c r="F9" s="181"/>
      <c r="G9" s="184"/>
      <c r="H9" s="181"/>
      <c r="I9" s="184"/>
      <c r="J9" s="186"/>
      <c r="K9" s="181"/>
      <c r="L9" s="184"/>
      <c r="M9" s="181"/>
      <c r="X9" s="181"/>
    </row>
    <row r="10" spans="1:26" x14ac:dyDescent="0.25">
      <c r="A10" s="192" t="str">
        <f>IF(J59="falsch","Summe der kleinen Kulturarten erreicht nicht 10%","")</f>
        <v>Summe der kleinen Kulturarten erreicht nicht 10%</v>
      </c>
      <c r="B10" s="192"/>
      <c r="C10" s="192"/>
      <c r="D10" s="1"/>
      <c r="E10" s="1"/>
      <c r="F10" s="181"/>
      <c r="G10" s="184"/>
      <c r="H10" s="181"/>
      <c r="I10" s="184"/>
      <c r="J10" s="186"/>
      <c r="K10" s="181"/>
      <c r="L10" s="184"/>
      <c r="M10" s="181"/>
      <c r="X10" s="181"/>
    </row>
    <row r="11" spans="1:26" x14ac:dyDescent="0.25">
      <c r="A11" s="193" t="str">
        <f>IF(N56&gt;0,"Anteil der "&amp;N14&amp;" zu groß!",IF(O56&gt;0,"Anteil der "&amp;O14&amp;" zu groß!",IF(P56&gt;0,"Anteil der "&amp;P14&amp;" zu groß!",IF(Q56&gt;0,"Anteil der "&amp;Q14&amp;" zu groß!",IF(R56&gt;0,"Anteil der "&amp;R14&amp;" zu groß!",IF(S56&gt;0,"Anteil der "&amp;S14&amp;" zu groß!",IF(T56&gt;0,"Anteil der "&amp;T14&amp;" zu groß!",IF(U56&gt;0,"Anteil der "&amp;U14&amp;" zu groß!",IF(V56&gt;0,"Anteil der "&amp;V14&amp;" zu groß!","")))))))))</f>
        <v/>
      </c>
      <c r="B11" s="193"/>
      <c r="C11" s="193"/>
      <c r="D11" s="1"/>
      <c r="F11" s="181"/>
      <c r="G11" s="184"/>
      <c r="H11" s="181"/>
      <c r="I11" s="184"/>
      <c r="J11" s="186"/>
      <c r="K11" s="181"/>
      <c r="L11" s="184"/>
      <c r="M11" s="181"/>
      <c r="X11" s="181"/>
    </row>
    <row r="12" spans="1:26" x14ac:dyDescent="0.25">
      <c r="A12" s="193" t="str">
        <f>IF(OR(Y14=1,Y23=1,Y29=1,Y50=1),"Achtung Kulturart mehrfach ausgewählt!","")</f>
        <v/>
      </c>
      <c r="B12" s="193"/>
      <c r="C12" s="193"/>
      <c r="D12" s="1"/>
      <c r="E12" s="165" t="s">
        <v>137</v>
      </c>
      <c r="F12" s="181"/>
      <c r="G12" s="184"/>
      <c r="H12" s="181"/>
      <c r="I12" s="184"/>
      <c r="J12" s="186"/>
      <c r="K12" s="181"/>
      <c r="L12" s="184"/>
      <c r="M12" s="181"/>
      <c r="X12" s="181"/>
    </row>
    <row r="13" spans="1:26" ht="30.75" customHeight="1" thickBot="1" x14ac:dyDescent="0.3">
      <c r="A13" s="162" t="s">
        <v>7</v>
      </c>
      <c r="B13" s="162"/>
      <c r="C13" s="162"/>
      <c r="D13" s="44" t="s">
        <v>1</v>
      </c>
      <c r="E13" s="166"/>
      <c r="F13" s="182"/>
      <c r="G13" s="185"/>
      <c r="H13" s="182"/>
      <c r="I13" s="185"/>
      <c r="J13" s="186"/>
      <c r="K13" s="182"/>
      <c r="L13" s="185"/>
      <c r="M13" s="182"/>
      <c r="X13" s="182"/>
    </row>
    <row r="14" spans="1:26" ht="16.5" customHeight="1" thickBot="1" x14ac:dyDescent="0.35">
      <c r="A14" s="163"/>
      <c r="B14" s="163"/>
      <c r="C14" s="163"/>
      <c r="D14" s="14"/>
      <c r="E14" s="6" t="str">
        <f t="shared" ref="E14:E21" si="0">IF(D14="","",D14/$D$56)</f>
        <v/>
      </c>
      <c r="F14" s="45" t="str">
        <f t="shared" ref="F14:F48" si="1">IF(AND(E14&lt;0.1,$H$56&gt;=5),"",IF(E14="","",IF(ISERROR(IF(E14&lt;0.1,"klein",IF(E14&gt;0.3,"groß",""))),"",IF(E14&lt;0.1,"klein",IF(E14&gt;0.3,"groß","")))))</f>
        <v/>
      </c>
      <c r="G14" s="58"/>
      <c r="H14" s="45" t="str">
        <f>IF(AND(E14&gt;=0.1,E14&lt;=0.3),1,"")</f>
        <v/>
      </c>
      <c r="I14" s="57" t="str">
        <f>IF(E14&lt;0.1,1,"")</f>
        <v/>
      </c>
      <c r="J14" s="114"/>
      <c r="K14" s="46" t="str">
        <f>IF(F14="groß",1,"")</f>
        <v/>
      </c>
      <c r="L14" s="47"/>
      <c r="M14" s="46"/>
      <c r="N14" s="191" t="s">
        <v>462</v>
      </c>
      <c r="O14" s="180" t="s">
        <v>463</v>
      </c>
      <c r="P14" s="191" t="s">
        <v>464</v>
      </c>
      <c r="Q14" s="180" t="s">
        <v>465</v>
      </c>
      <c r="R14" s="191" t="s">
        <v>466</v>
      </c>
      <c r="S14" s="191" t="s">
        <v>467</v>
      </c>
      <c r="T14" s="180" t="s">
        <v>468</v>
      </c>
      <c r="U14" s="191" t="s">
        <v>469</v>
      </c>
      <c r="V14" s="180" t="s">
        <v>702</v>
      </c>
      <c r="X14" s="96" t="str">
        <f t="shared" ref="X14:X21" si="2">IF(A14="","",COUNTIF($A$14:$A$21,A14)=1)</f>
        <v/>
      </c>
      <c r="Y14" s="105">
        <f>IF(OR(X14=FALSE,X15=FALSE,X16=FALSE,X17=FALSE,X18=FALSE,X19=FALSE,X20=FALSE,X21=FALSE),1,0)</f>
        <v>0</v>
      </c>
    </row>
    <row r="15" spans="1:26" ht="15.75" x14ac:dyDescent="0.3">
      <c r="A15" s="163"/>
      <c r="B15" s="163"/>
      <c r="C15" s="163"/>
      <c r="D15" s="14"/>
      <c r="E15" s="6" t="str">
        <f t="shared" si="0"/>
        <v/>
      </c>
      <c r="F15" s="45" t="str">
        <f t="shared" si="1"/>
        <v/>
      </c>
      <c r="G15" s="58"/>
      <c r="H15" s="45" t="str">
        <f t="shared" ref="H15:H48" si="3">IF(AND(E15&gt;=0.1,E15&lt;=0.3),1,"")</f>
        <v/>
      </c>
      <c r="I15" s="57" t="str">
        <f t="shared" ref="I15:I48" si="4">IF(E15&lt;0.1,1,"")</f>
        <v/>
      </c>
      <c r="J15" s="114"/>
      <c r="K15" s="46" t="str">
        <f t="shared" ref="K15:K48" si="5">IF(F15="groß",1,"")</f>
        <v/>
      </c>
      <c r="L15" s="47"/>
      <c r="M15" s="46"/>
      <c r="N15" s="184"/>
      <c r="O15" s="181"/>
      <c r="P15" s="184"/>
      <c r="Q15" s="181"/>
      <c r="R15" s="184"/>
      <c r="S15" s="184"/>
      <c r="T15" s="181"/>
      <c r="U15" s="184"/>
      <c r="V15" s="181"/>
      <c r="X15" s="96" t="str">
        <f t="shared" si="2"/>
        <v/>
      </c>
      <c r="Y15" s="104"/>
    </row>
    <row r="16" spans="1:26" ht="15.75" x14ac:dyDescent="0.3">
      <c r="A16" s="163"/>
      <c r="B16" s="163"/>
      <c r="C16" s="163"/>
      <c r="D16" s="14"/>
      <c r="E16" s="6" t="str">
        <f t="shared" si="0"/>
        <v/>
      </c>
      <c r="F16" s="45" t="str">
        <f t="shared" si="1"/>
        <v/>
      </c>
      <c r="G16" s="58"/>
      <c r="H16" s="45" t="str">
        <f t="shared" si="3"/>
        <v/>
      </c>
      <c r="I16" s="57" t="str">
        <f t="shared" si="4"/>
        <v/>
      </c>
      <c r="J16" s="113"/>
      <c r="K16" s="46" t="str">
        <f t="shared" si="5"/>
        <v/>
      </c>
      <c r="L16" s="47"/>
      <c r="M16" s="46"/>
      <c r="N16" s="184"/>
      <c r="O16" s="181"/>
      <c r="P16" s="184"/>
      <c r="Q16" s="181"/>
      <c r="R16" s="184"/>
      <c r="S16" s="184"/>
      <c r="T16" s="181"/>
      <c r="U16" s="184"/>
      <c r="V16" s="181"/>
      <c r="X16" s="96" t="str">
        <f t="shared" si="2"/>
        <v/>
      </c>
      <c r="Y16" s="104"/>
    </row>
    <row r="17" spans="1:25" ht="15.75" x14ac:dyDescent="0.3">
      <c r="A17" s="163"/>
      <c r="B17" s="163"/>
      <c r="C17" s="163"/>
      <c r="D17" s="14"/>
      <c r="E17" s="6" t="str">
        <f t="shared" si="0"/>
        <v/>
      </c>
      <c r="F17" s="45" t="str">
        <f t="shared" si="1"/>
        <v/>
      </c>
      <c r="G17" s="58"/>
      <c r="H17" s="45" t="str">
        <f t="shared" si="3"/>
        <v/>
      </c>
      <c r="I17" s="57" t="str">
        <f t="shared" si="4"/>
        <v/>
      </c>
      <c r="J17" s="113"/>
      <c r="K17" s="46" t="str">
        <f t="shared" si="5"/>
        <v/>
      </c>
      <c r="L17" s="47"/>
      <c r="M17" s="46"/>
      <c r="N17" s="184"/>
      <c r="O17" s="181"/>
      <c r="P17" s="184"/>
      <c r="Q17" s="181"/>
      <c r="R17" s="184"/>
      <c r="S17" s="184"/>
      <c r="T17" s="181"/>
      <c r="U17" s="184"/>
      <c r="V17" s="181"/>
      <c r="X17" s="96" t="str">
        <f t="shared" si="2"/>
        <v/>
      </c>
      <c r="Y17" s="104"/>
    </row>
    <row r="18" spans="1:25" ht="15.75" x14ac:dyDescent="0.3">
      <c r="A18" s="163"/>
      <c r="B18" s="163"/>
      <c r="C18" s="163"/>
      <c r="D18" s="14"/>
      <c r="E18" s="6" t="str">
        <f t="shared" si="0"/>
        <v/>
      </c>
      <c r="F18" s="45" t="str">
        <f t="shared" si="1"/>
        <v/>
      </c>
      <c r="G18" s="58"/>
      <c r="H18" s="45" t="str">
        <f t="shared" si="3"/>
        <v/>
      </c>
      <c r="I18" s="57" t="str">
        <f t="shared" si="4"/>
        <v/>
      </c>
      <c r="J18" s="113"/>
      <c r="K18" s="46" t="str">
        <f t="shared" si="5"/>
        <v/>
      </c>
      <c r="L18" s="47"/>
      <c r="M18" s="46"/>
      <c r="N18" s="184"/>
      <c r="O18" s="181"/>
      <c r="P18" s="184"/>
      <c r="Q18" s="181"/>
      <c r="R18" s="184"/>
      <c r="S18" s="184"/>
      <c r="T18" s="181"/>
      <c r="U18" s="184"/>
      <c r="V18" s="181"/>
      <c r="X18" s="96" t="str">
        <f t="shared" si="2"/>
        <v/>
      </c>
      <c r="Y18" s="104"/>
    </row>
    <row r="19" spans="1:25" ht="15.75" x14ac:dyDescent="0.3">
      <c r="A19" s="163"/>
      <c r="B19" s="163"/>
      <c r="C19" s="163"/>
      <c r="D19" s="14"/>
      <c r="E19" s="6" t="str">
        <f t="shared" si="0"/>
        <v/>
      </c>
      <c r="F19" s="45" t="str">
        <f t="shared" si="1"/>
        <v/>
      </c>
      <c r="G19" s="58"/>
      <c r="H19" s="45" t="str">
        <f t="shared" si="3"/>
        <v/>
      </c>
      <c r="I19" s="57" t="str">
        <f t="shared" si="4"/>
        <v/>
      </c>
      <c r="J19" s="113"/>
      <c r="K19" s="46" t="str">
        <f t="shared" si="5"/>
        <v/>
      </c>
      <c r="L19" s="47"/>
      <c r="M19" s="46"/>
      <c r="N19" s="184"/>
      <c r="O19" s="181"/>
      <c r="P19" s="184"/>
      <c r="Q19" s="181"/>
      <c r="R19" s="184"/>
      <c r="S19" s="184"/>
      <c r="T19" s="181"/>
      <c r="U19" s="184"/>
      <c r="V19" s="181"/>
      <c r="X19" s="96" t="str">
        <f t="shared" si="2"/>
        <v/>
      </c>
      <c r="Y19" s="104"/>
    </row>
    <row r="20" spans="1:25" ht="15.75" x14ac:dyDescent="0.3">
      <c r="A20" s="163"/>
      <c r="B20" s="163"/>
      <c r="C20" s="163"/>
      <c r="D20" s="14"/>
      <c r="E20" s="6" t="str">
        <f t="shared" si="0"/>
        <v/>
      </c>
      <c r="F20" s="45" t="str">
        <f t="shared" si="1"/>
        <v/>
      </c>
      <c r="G20" s="58"/>
      <c r="H20" s="45" t="str">
        <f t="shared" si="3"/>
        <v/>
      </c>
      <c r="I20" s="57" t="str">
        <f t="shared" si="4"/>
        <v/>
      </c>
      <c r="J20" s="113"/>
      <c r="K20" s="46" t="str">
        <f t="shared" si="5"/>
        <v/>
      </c>
      <c r="L20" s="47"/>
      <c r="M20" s="46"/>
      <c r="N20" s="184"/>
      <c r="O20" s="181"/>
      <c r="P20" s="184"/>
      <c r="Q20" s="181"/>
      <c r="R20" s="184"/>
      <c r="S20" s="184"/>
      <c r="T20" s="181"/>
      <c r="U20" s="184"/>
      <c r="V20" s="181"/>
      <c r="X20" s="96" t="str">
        <f t="shared" si="2"/>
        <v/>
      </c>
      <c r="Y20" s="104"/>
    </row>
    <row r="21" spans="1:25" ht="15.75" x14ac:dyDescent="0.3">
      <c r="A21" s="163"/>
      <c r="B21" s="163"/>
      <c r="C21" s="163"/>
      <c r="D21" s="14"/>
      <c r="E21" s="6" t="str">
        <f t="shared" si="0"/>
        <v/>
      </c>
      <c r="F21" s="45" t="str">
        <f t="shared" si="1"/>
        <v/>
      </c>
      <c r="G21" s="58"/>
      <c r="H21" s="45" t="str">
        <f t="shared" si="3"/>
        <v/>
      </c>
      <c r="I21" s="57" t="str">
        <f t="shared" si="4"/>
        <v/>
      </c>
      <c r="J21" s="113"/>
      <c r="K21" s="46" t="str">
        <f t="shared" si="5"/>
        <v/>
      </c>
      <c r="L21" s="47"/>
      <c r="M21" s="46"/>
      <c r="N21" s="184"/>
      <c r="O21" s="181"/>
      <c r="P21" s="184"/>
      <c r="Q21" s="181"/>
      <c r="R21" s="184"/>
      <c r="S21" s="184"/>
      <c r="T21" s="181"/>
      <c r="U21" s="184"/>
      <c r="V21" s="181"/>
      <c r="X21" s="96" t="str">
        <f t="shared" si="2"/>
        <v/>
      </c>
      <c r="Y21" s="104"/>
    </row>
    <row r="22" spans="1:25" ht="16.5" thickBot="1" x14ac:dyDescent="0.35">
      <c r="A22" s="167" t="s">
        <v>5</v>
      </c>
      <c r="B22" s="167"/>
      <c r="C22" s="167"/>
      <c r="D22" s="201"/>
      <c r="E22" s="201"/>
      <c r="F22" s="45" t="str">
        <f t="shared" si="1"/>
        <v/>
      </c>
      <c r="G22" s="58"/>
      <c r="H22" s="45"/>
      <c r="I22" s="57"/>
      <c r="J22" s="113"/>
      <c r="K22" s="46"/>
      <c r="L22" s="47"/>
      <c r="M22" s="46"/>
      <c r="N22" s="184"/>
      <c r="O22" s="181"/>
      <c r="P22" s="184"/>
      <c r="Q22" s="181"/>
      <c r="R22" s="184"/>
      <c r="S22" s="184"/>
      <c r="T22" s="181"/>
      <c r="U22" s="184"/>
      <c r="V22" s="181"/>
    </row>
    <row r="23" spans="1:25" ht="16.5" thickBot="1" x14ac:dyDescent="0.35">
      <c r="A23" s="164"/>
      <c r="B23" s="164"/>
      <c r="C23" s="164"/>
      <c r="D23" s="14"/>
      <c r="E23" s="6" t="str">
        <f>IF(D23="","",D23/$D$56)</f>
        <v/>
      </c>
      <c r="F23" s="45" t="str">
        <f t="shared" si="1"/>
        <v/>
      </c>
      <c r="G23" s="58" t="str">
        <f>IF(A23="","",VLOOKUP(A23,$C$71:$D$93,2,FALSE))</f>
        <v/>
      </c>
      <c r="H23" s="45" t="str">
        <f>IF(AND(E23&gt;=0.1,E23&lt;&gt;""),1,"")</f>
        <v/>
      </c>
      <c r="I23" s="57" t="str">
        <f t="shared" si="4"/>
        <v/>
      </c>
      <c r="J23" s="113"/>
      <c r="K23" s="46" t="str">
        <f t="shared" si="5"/>
        <v/>
      </c>
      <c r="L23" s="47"/>
      <c r="M23" s="46"/>
      <c r="N23" s="184"/>
      <c r="O23" s="181"/>
      <c r="P23" s="184"/>
      <c r="Q23" s="93">
        <f>IF(OR(A23=$E$153,A23=$E$154),E23,0)</f>
        <v>0</v>
      </c>
      <c r="R23" s="184"/>
      <c r="S23" s="184"/>
      <c r="T23" s="181"/>
      <c r="U23" s="184"/>
      <c r="V23" s="181"/>
      <c r="X23" s="97" t="str">
        <f>IF(A23="","",COUNTIF($A$23:$A$27,A23)=1)</f>
        <v/>
      </c>
      <c r="Y23" s="106">
        <f>IF(OR(X23=FALSE,X24=FALSE,X25=FALSE,X26=FALSE,X27=FALSE),1,0)</f>
        <v>0</v>
      </c>
    </row>
    <row r="24" spans="1:25" ht="15.75" x14ac:dyDescent="0.3">
      <c r="A24" s="164"/>
      <c r="B24" s="164"/>
      <c r="C24" s="164"/>
      <c r="D24" s="14"/>
      <c r="E24" s="6" t="str">
        <f>IF(D24="","",D24/$D$56)</f>
        <v/>
      </c>
      <c r="F24" s="45" t="str">
        <f t="shared" si="1"/>
        <v/>
      </c>
      <c r="G24" s="58" t="str">
        <f>IF(A24="","",VLOOKUP(A24,$C$71:$D$93,2,FALSE))</f>
        <v/>
      </c>
      <c r="H24" s="45" t="str">
        <f t="shared" ref="H24:H27" si="6">IF(AND(E24&gt;=0.1,E24&lt;&gt;""),1,"")</f>
        <v/>
      </c>
      <c r="I24" s="57" t="str">
        <f t="shared" si="4"/>
        <v/>
      </c>
      <c r="J24" s="113"/>
      <c r="K24" s="46" t="str">
        <f t="shared" si="5"/>
        <v/>
      </c>
      <c r="L24" s="47"/>
      <c r="M24" s="46"/>
      <c r="N24" s="184"/>
      <c r="O24" s="181"/>
      <c r="P24" s="184"/>
      <c r="Q24" s="93">
        <f>IF(OR(A24=$E$153,A24=$E$154),E24,0)</f>
        <v>0</v>
      </c>
      <c r="R24" s="184"/>
      <c r="S24" s="184"/>
      <c r="T24" s="181"/>
      <c r="U24" s="184"/>
      <c r="V24" s="181"/>
      <c r="X24" s="97" t="str">
        <f>IF(A24="","",COUNTIF($A$23:$A$27,A24)=1)</f>
        <v/>
      </c>
      <c r="Y24" s="104"/>
    </row>
    <row r="25" spans="1:25" ht="15.75" x14ac:dyDescent="0.3">
      <c r="A25" s="164"/>
      <c r="B25" s="164"/>
      <c r="C25" s="164"/>
      <c r="D25" s="14"/>
      <c r="E25" s="6" t="str">
        <f>IF(D25="","",D25/$D$56)</f>
        <v/>
      </c>
      <c r="F25" s="45" t="str">
        <f t="shared" si="1"/>
        <v/>
      </c>
      <c r="G25" s="58" t="str">
        <f>IF(A25="","",VLOOKUP(A25,$C$71:$D$93,2,FALSE))</f>
        <v/>
      </c>
      <c r="H25" s="45" t="str">
        <f t="shared" si="6"/>
        <v/>
      </c>
      <c r="I25" s="57" t="str">
        <f t="shared" si="4"/>
        <v/>
      </c>
      <c r="J25" s="113"/>
      <c r="K25" s="46" t="str">
        <f t="shared" si="5"/>
        <v/>
      </c>
      <c r="L25" s="47"/>
      <c r="M25" s="46"/>
      <c r="N25" s="184"/>
      <c r="O25" s="181"/>
      <c r="P25" s="184"/>
      <c r="Q25" s="93">
        <f>IF(OR(A25=$E$153,A25=$E$154),E25,0)</f>
        <v>0</v>
      </c>
      <c r="R25" s="184"/>
      <c r="S25" s="184"/>
      <c r="T25" s="181"/>
      <c r="U25" s="184"/>
      <c r="V25" s="181"/>
      <c r="X25" s="97" t="str">
        <f>IF(A25="","",COUNTIF($A$23:$A$27,A25)=1)</f>
        <v/>
      </c>
      <c r="Y25" s="104"/>
    </row>
    <row r="26" spans="1:25" ht="15.75" x14ac:dyDescent="0.3">
      <c r="A26" s="164"/>
      <c r="B26" s="164"/>
      <c r="C26" s="164"/>
      <c r="D26" s="14"/>
      <c r="E26" s="6" t="str">
        <f>IF(D26="","",D26/$D$56)</f>
        <v/>
      </c>
      <c r="F26" s="45" t="str">
        <f t="shared" si="1"/>
        <v/>
      </c>
      <c r="G26" s="58" t="str">
        <f>IF(A26="","",VLOOKUP(A26,$C$71:$D$93,2,FALSE))</f>
        <v/>
      </c>
      <c r="H26" s="45" t="str">
        <f t="shared" si="6"/>
        <v/>
      </c>
      <c r="I26" s="57" t="str">
        <f t="shared" si="4"/>
        <v/>
      </c>
      <c r="J26" s="113"/>
      <c r="K26" s="46" t="str">
        <f t="shared" si="5"/>
        <v/>
      </c>
      <c r="L26" s="47"/>
      <c r="M26" s="46"/>
      <c r="N26" s="184"/>
      <c r="O26" s="181"/>
      <c r="P26" s="184"/>
      <c r="Q26" s="93">
        <f>IF(OR(A26=$E$153,A26=$E$154),E26,0)</f>
        <v>0</v>
      </c>
      <c r="R26" s="184"/>
      <c r="S26" s="184"/>
      <c r="T26" s="181"/>
      <c r="U26" s="184"/>
      <c r="V26" s="181"/>
      <c r="X26" s="97" t="str">
        <f>IF(A26="","",COUNTIF($A$23:$A$27,A26)=1)</f>
        <v/>
      </c>
      <c r="Y26" s="104"/>
    </row>
    <row r="27" spans="1:25" ht="15.75" x14ac:dyDescent="0.3">
      <c r="A27" s="164"/>
      <c r="B27" s="164"/>
      <c r="C27" s="164"/>
      <c r="D27" s="14"/>
      <c r="E27" s="6" t="str">
        <f>IF(D27="","",D27/$D$56)</f>
        <v/>
      </c>
      <c r="F27" s="45" t="str">
        <f t="shared" si="1"/>
        <v/>
      </c>
      <c r="G27" s="58" t="str">
        <f>IF(A27="","",VLOOKUP(A27,$C$71:$D$93,2,FALSE))</f>
        <v/>
      </c>
      <c r="H27" s="45" t="str">
        <f t="shared" si="6"/>
        <v/>
      </c>
      <c r="I27" s="57" t="str">
        <f t="shared" si="4"/>
        <v/>
      </c>
      <c r="J27" s="113"/>
      <c r="K27" s="46" t="str">
        <f t="shared" si="5"/>
        <v/>
      </c>
      <c r="L27" s="47"/>
      <c r="M27" s="46"/>
      <c r="N27" s="184"/>
      <c r="O27" s="181"/>
      <c r="P27" s="184"/>
      <c r="Q27" s="93">
        <f>IF(OR(A27=$E$153,A27=$E$154),E27,0)</f>
        <v>0</v>
      </c>
      <c r="R27" s="184"/>
      <c r="S27" s="184"/>
      <c r="T27" s="181"/>
      <c r="U27" s="184"/>
      <c r="V27" s="181"/>
      <c r="X27" s="97" t="str">
        <f>IF(A27="","",COUNTIF($A$23:$A$27,A27)=1)</f>
        <v/>
      </c>
      <c r="Y27" s="104"/>
    </row>
    <row r="28" spans="1:25" ht="15.75" customHeight="1" thickBot="1" x14ac:dyDescent="0.35">
      <c r="A28" s="167" t="s">
        <v>350</v>
      </c>
      <c r="B28" s="167"/>
      <c r="C28" s="167"/>
      <c r="D28" s="1"/>
      <c r="F28" s="45" t="str">
        <f t="shared" si="1"/>
        <v/>
      </c>
      <c r="G28" s="58"/>
      <c r="H28" s="45"/>
      <c r="I28" s="57"/>
      <c r="J28" s="113"/>
      <c r="K28" s="46"/>
      <c r="L28" s="47"/>
      <c r="M28" s="51"/>
      <c r="N28" s="185"/>
      <c r="O28" s="182"/>
      <c r="P28" s="185"/>
      <c r="Q28" s="93">
        <v>0</v>
      </c>
      <c r="R28" s="185"/>
      <c r="S28" s="185"/>
      <c r="T28" s="182"/>
      <c r="U28" s="185"/>
      <c r="V28" s="182"/>
    </row>
    <row r="29" spans="1:25" ht="16.5" thickBot="1" x14ac:dyDescent="0.35">
      <c r="A29" s="179"/>
      <c r="B29" s="172"/>
      <c r="C29" s="173"/>
      <c r="D29" s="14"/>
      <c r="E29" s="6" t="str">
        <f t="shared" ref="E29:E48" si="7">IF(D29="","",D29/$D$56)</f>
        <v/>
      </c>
      <c r="F29" s="45" t="str">
        <f t="shared" si="1"/>
        <v/>
      </c>
      <c r="G29" s="58"/>
      <c r="H29" s="45" t="str">
        <f t="shared" si="3"/>
        <v/>
      </c>
      <c r="I29" s="57" t="str">
        <f t="shared" si="4"/>
        <v/>
      </c>
      <c r="J29" s="113"/>
      <c r="K29" s="46" t="str">
        <f t="shared" si="5"/>
        <v/>
      </c>
      <c r="L29" s="49" t="str">
        <f t="shared" ref="L29:L48" si="8">IF(OR(A29=$C$265,A29=$C$266),1,"")</f>
        <v/>
      </c>
      <c r="M29" s="36" t="str">
        <f t="shared" ref="M29:M48" si="9">IF(OR(A29=$C$265,A29=$C$266),D29,"")</f>
        <v/>
      </c>
      <c r="N29" s="92">
        <f t="shared" ref="N29:N48" si="10">IF(OR(A29=$E$135,A29=$E$136),E29,0)</f>
        <v>0</v>
      </c>
      <c r="O29" s="93">
        <f t="shared" ref="O29:O48" si="11">IF(OR(A29=$E$141,A29=$E$142),E29,0)</f>
        <v>0</v>
      </c>
      <c r="P29" s="92">
        <f t="shared" ref="P29:P48" si="12">IF(OR(A29=$E$147,A29=$E$148),E29,0)</f>
        <v>0</v>
      </c>
      <c r="Q29" s="93">
        <f t="shared" ref="Q29:Q48" si="13">IF(OR(A29=$E$153,A29=$E$154),E29,0)</f>
        <v>0</v>
      </c>
      <c r="R29" s="92">
        <f t="shared" ref="R29:R48" si="14">IF(OR(A29=$E$159,A29=$E$160,A29=$E$161,A29=$E$162),E29,0)</f>
        <v>0</v>
      </c>
      <c r="S29" s="92">
        <f t="shared" ref="S29:S48" si="15">IF(OR(A29=$E$174,A29=$E$175),E29,0)</f>
        <v>0</v>
      </c>
      <c r="T29" s="93">
        <f t="shared" ref="T29:T48" si="16">IF(OR(A29=$E$180,A29=$E$181),E29,0)</f>
        <v>0</v>
      </c>
      <c r="U29" s="92">
        <f t="shared" ref="U29:U48" si="17">IF(OR(A29=$E$186,A29=$E$187,A29=$E$188),E29,0)</f>
        <v>0</v>
      </c>
      <c r="V29" s="92">
        <f t="shared" ref="V29:V48" si="18">IF(OR(A29=$E$412,A29=$E$413,A29=$E$414,A29=$E$415,A29=$E$416,A29=$E$417,A29=$E$418,A29=$E$419,A29=$E$420,A29=$E$421,A29=$E$422),$E29,0)</f>
        <v>0</v>
      </c>
      <c r="X29" s="98" t="str">
        <f t="shared" ref="X29:X48" si="19">IF(A29="","",COUNTIF($A$29:$A$48,A29)=1)</f>
        <v/>
      </c>
      <c r="Y29" s="108">
        <f>IF(OR(X29=FALSE,X30=FALSE,X31=FALSE,X32=FALSE,X33=FALSE,X34=FALSE,X35=FALSE,X36=FALSE,X37=FALSE,X38=FALSE,X39=FALSE,X40=FALSE,X41=FALSE,X42=FALSE,X43=FALSE,X44=FALSE,X45=FALSE,X46=FALSE,X47=FALSE,X48=FALSE),1,0)</f>
        <v>0</v>
      </c>
    </row>
    <row r="30" spans="1:25" ht="15.75" x14ac:dyDescent="0.3">
      <c r="A30" s="179"/>
      <c r="B30" s="172"/>
      <c r="C30" s="173"/>
      <c r="D30" s="14"/>
      <c r="E30" s="6" t="str">
        <f t="shared" si="7"/>
        <v/>
      </c>
      <c r="F30" s="45" t="str">
        <f t="shared" si="1"/>
        <v/>
      </c>
      <c r="G30" s="58"/>
      <c r="H30" s="45" t="str">
        <f t="shared" si="3"/>
        <v/>
      </c>
      <c r="I30" s="57" t="str">
        <f t="shared" si="4"/>
        <v/>
      </c>
      <c r="J30" s="113"/>
      <c r="K30" s="46" t="str">
        <f t="shared" si="5"/>
        <v/>
      </c>
      <c r="L30" s="49" t="str">
        <f t="shared" si="8"/>
        <v/>
      </c>
      <c r="M30" s="36" t="str">
        <f t="shared" si="9"/>
        <v/>
      </c>
      <c r="N30" s="92">
        <f t="shared" si="10"/>
        <v>0</v>
      </c>
      <c r="O30" s="93">
        <f t="shared" si="11"/>
        <v>0</v>
      </c>
      <c r="P30" s="92">
        <f t="shared" si="12"/>
        <v>0</v>
      </c>
      <c r="Q30" s="93">
        <f t="shared" si="13"/>
        <v>0</v>
      </c>
      <c r="R30" s="92">
        <f t="shared" si="14"/>
        <v>0</v>
      </c>
      <c r="S30" s="92">
        <f t="shared" si="15"/>
        <v>0</v>
      </c>
      <c r="T30" s="93">
        <f t="shared" si="16"/>
        <v>0</v>
      </c>
      <c r="U30" s="92">
        <f t="shared" si="17"/>
        <v>0</v>
      </c>
      <c r="V30" s="92">
        <f t="shared" si="18"/>
        <v>0</v>
      </c>
      <c r="X30" s="98" t="str">
        <f t="shared" si="19"/>
        <v/>
      </c>
      <c r="Y30" s="104"/>
    </row>
    <row r="31" spans="1:25" ht="15.75" x14ac:dyDescent="0.3">
      <c r="A31" s="179"/>
      <c r="B31" s="172"/>
      <c r="C31" s="173"/>
      <c r="D31" s="14"/>
      <c r="E31" s="6" t="str">
        <f t="shared" si="7"/>
        <v/>
      </c>
      <c r="F31" s="45" t="str">
        <f t="shared" si="1"/>
        <v/>
      </c>
      <c r="G31" s="58"/>
      <c r="H31" s="45" t="str">
        <f t="shared" si="3"/>
        <v/>
      </c>
      <c r="I31" s="57" t="str">
        <f t="shared" si="4"/>
        <v/>
      </c>
      <c r="J31" s="113"/>
      <c r="K31" s="46" t="str">
        <f t="shared" si="5"/>
        <v/>
      </c>
      <c r="L31" s="49" t="str">
        <f t="shared" si="8"/>
        <v/>
      </c>
      <c r="M31" s="36" t="str">
        <f t="shared" si="9"/>
        <v/>
      </c>
      <c r="N31" s="92">
        <f t="shared" si="10"/>
        <v>0</v>
      </c>
      <c r="O31" s="93">
        <f t="shared" si="11"/>
        <v>0</v>
      </c>
      <c r="P31" s="92">
        <f t="shared" si="12"/>
        <v>0</v>
      </c>
      <c r="Q31" s="93">
        <f t="shared" si="13"/>
        <v>0</v>
      </c>
      <c r="R31" s="92">
        <f t="shared" si="14"/>
        <v>0</v>
      </c>
      <c r="S31" s="92">
        <f t="shared" si="15"/>
        <v>0</v>
      </c>
      <c r="T31" s="93">
        <f t="shared" si="16"/>
        <v>0</v>
      </c>
      <c r="U31" s="92">
        <f t="shared" si="17"/>
        <v>0</v>
      </c>
      <c r="V31" s="92">
        <f t="shared" si="18"/>
        <v>0</v>
      </c>
      <c r="X31" s="98" t="str">
        <f t="shared" si="19"/>
        <v/>
      </c>
      <c r="Y31" s="104"/>
    </row>
    <row r="32" spans="1:25" ht="15.75" x14ac:dyDescent="0.3">
      <c r="A32" s="179"/>
      <c r="B32" s="172"/>
      <c r="C32" s="173"/>
      <c r="D32" s="14"/>
      <c r="E32" s="6" t="str">
        <f t="shared" si="7"/>
        <v/>
      </c>
      <c r="F32" s="45" t="str">
        <f t="shared" si="1"/>
        <v/>
      </c>
      <c r="G32" s="58"/>
      <c r="H32" s="45" t="str">
        <f t="shared" si="3"/>
        <v/>
      </c>
      <c r="I32" s="57" t="str">
        <f t="shared" si="4"/>
        <v/>
      </c>
      <c r="J32" s="113"/>
      <c r="K32" s="46" t="str">
        <f t="shared" si="5"/>
        <v/>
      </c>
      <c r="L32" s="49" t="str">
        <f t="shared" si="8"/>
        <v/>
      </c>
      <c r="M32" s="36" t="str">
        <f t="shared" si="9"/>
        <v/>
      </c>
      <c r="N32" s="92">
        <f t="shared" si="10"/>
        <v>0</v>
      </c>
      <c r="O32" s="93">
        <f t="shared" si="11"/>
        <v>0</v>
      </c>
      <c r="P32" s="92">
        <f t="shared" si="12"/>
        <v>0</v>
      </c>
      <c r="Q32" s="93">
        <f t="shared" si="13"/>
        <v>0</v>
      </c>
      <c r="R32" s="92">
        <f t="shared" si="14"/>
        <v>0</v>
      </c>
      <c r="S32" s="92">
        <f t="shared" si="15"/>
        <v>0</v>
      </c>
      <c r="T32" s="93">
        <f t="shared" si="16"/>
        <v>0</v>
      </c>
      <c r="U32" s="92">
        <f t="shared" si="17"/>
        <v>0</v>
      </c>
      <c r="V32" s="92">
        <f t="shared" si="18"/>
        <v>0</v>
      </c>
      <c r="X32" s="98" t="str">
        <f t="shared" si="19"/>
        <v/>
      </c>
      <c r="Y32" s="104"/>
    </row>
    <row r="33" spans="1:25" ht="15.75" x14ac:dyDescent="0.3">
      <c r="A33" s="179"/>
      <c r="B33" s="172"/>
      <c r="C33" s="173"/>
      <c r="D33" s="14"/>
      <c r="E33" s="6" t="str">
        <f t="shared" si="7"/>
        <v/>
      </c>
      <c r="F33" s="45" t="str">
        <f t="shared" si="1"/>
        <v/>
      </c>
      <c r="G33" s="58"/>
      <c r="H33" s="45" t="str">
        <f t="shared" si="3"/>
        <v/>
      </c>
      <c r="I33" s="57" t="str">
        <f t="shared" si="4"/>
        <v/>
      </c>
      <c r="J33" s="113"/>
      <c r="K33" s="46" t="str">
        <f t="shared" si="5"/>
        <v/>
      </c>
      <c r="L33" s="49" t="str">
        <f t="shared" si="8"/>
        <v/>
      </c>
      <c r="M33" s="36" t="str">
        <f t="shared" si="9"/>
        <v/>
      </c>
      <c r="N33" s="92">
        <f t="shared" si="10"/>
        <v>0</v>
      </c>
      <c r="O33" s="93">
        <f t="shared" si="11"/>
        <v>0</v>
      </c>
      <c r="P33" s="92">
        <f t="shared" si="12"/>
        <v>0</v>
      </c>
      <c r="Q33" s="93">
        <f t="shared" si="13"/>
        <v>0</v>
      </c>
      <c r="R33" s="92">
        <f t="shared" si="14"/>
        <v>0</v>
      </c>
      <c r="S33" s="92">
        <f t="shared" si="15"/>
        <v>0</v>
      </c>
      <c r="T33" s="93">
        <f t="shared" si="16"/>
        <v>0</v>
      </c>
      <c r="U33" s="92">
        <f t="shared" si="17"/>
        <v>0</v>
      </c>
      <c r="V33" s="92">
        <f t="shared" si="18"/>
        <v>0</v>
      </c>
      <c r="X33" s="98" t="str">
        <f t="shared" si="19"/>
        <v/>
      </c>
      <c r="Y33" s="104"/>
    </row>
    <row r="34" spans="1:25" ht="15.75" x14ac:dyDescent="0.3">
      <c r="A34" s="179"/>
      <c r="B34" s="172"/>
      <c r="C34" s="173"/>
      <c r="D34" s="14"/>
      <c r="E34" s="6" t="str">
        <f t="shared" si="7"/>
        <v/>
      </c>
      <c r="F34" s="45" t="str">
        <f t="shared" si="1"/>
        <v/>
      </c>
      <c r="G34" s="58"/>
      <c r="H34" s="45" t="str">
        <f t="shared" si="3"/>
        <v/>
      </c>
      <c r="I34" s="57" t="str">
        <f t="shared" si="4"/>
        <v/>
      </c>
      <c r="J34" s="113"/>
      <c r="K34" s="46" t="str">
        <f t="shared" si="5"/>
        <v/>
      </c>
      <c r="L34" s="49" t="str">
        <f t="shared" si="8"/>
        <v/>
      </c>
      <c r="M34" s="36" t="str">
        <f t="shared" si="9"/>
        <v/>
      </c>
      <c r="N34" s="92">
        <f t="shared" si="10"/>
        <v>0</v>
      </c>
      <c r="O34" s="93">
        <f t="shared" si="11"/>
        <v>0</v>
      </c>
      <c r="P34" s="92">
        <f t="shared" si="12"/>
        <v>0</v>
      </c>
      <c r="Q34" s="93">
        <f t="shared" si="13"/>
        <v>0</v>
      </c>
      <c r="R34" s="92">
        <f t="shared" si="14"/>
        <v>0</v>
      </c>
      <c r="S34" s="92">
        <f t="shared" si="15"/>
        <v>0</v>
      </c>
      <c r="T34" s="93">
        <f t="shared" si="16"/>
        <v>0</v>
      </c>
      <c r="U34" s="92">
        <f t="shared" si="17"/>
        <v>0</v>
      </c>
      <c r="V34" s="92">
        <f t="shared" si="18"/>
        <v>0</v>
      </c>
      <c r="X34" s="98" t="str">
        <f t="shared" si="19"/>
        <v/>
      </c>
      <c r="Y34" s="104"/>
    </row>
    <row r="35" spans="1:25" ht="15.75" x14ac:dyDescent="0.3">
      <c r="A35" s="179"/>
      <c r="B35" s="172"/>
      <c r="C35" s="173"/>
      <c r="D35" s="14"/>
      <c r="E35" s="6" t="str">
        <f t="shared" si="7"/>
        <v/>
      </c>
      <c r="F35" s="45" t="str">
        <f t="shared" si="1"/>
        <v/>
      </c>
      <c r="G35" s="58"/>
      <c r="H35" s="45" t="str">
        <f t="shared" si="3"/>
        <v/>
      </c>
      <c r="I35" s="57" t="str">
        <f t="shared" si="4"/>
        <v/>
      </c>
      <c r="J35" s="113"/>
      <c r="K35" s="46" t="str">
        <f t="shared" si="5"/>
        <v/>
      </c>
      <c r="L35" s="49" t="str">
        <f t="shared" si="8"/>
        <v/>
      </c>
      <c r="M35" s="36" t="str">
        <f t="shared" si="9"/>
        <v/>
      </c>
      <c r="N35" s="92">
        <f t="shared" si="10"/>
        <v>0</v>
      </c>
      <c r="O35" s="93">
        <f t="shared" si="11"/>
        <v>0</v>
      </c>
      <c r="P35" s="92">
        <f t="shared" si="12"/>
        <v>0</v>
      </c>
      <c r="Q35" s="93">
        <f t="shared" si="13"/>
        <v>0</v>
      </c>
      <c r="R35" s="92">
        <f t="shared" si="14"/>
        <v>0</v>
      </c>
      <c r="S35" s="92">
        <f t="shared" si="15"/>
        <v>0</v>
      </c>
      <c r="T35" s="93">
        <f t="shared" si="16"/>
        <v>0</v>
      </c>
      <c r="U35" s="92">
        <f t="shared" si="17"/>
        <v>0</v>
      </c>
      <c r="V35" s="92">
        <f t="shared" si="18"/>
        <v>0</v>
      </c>
      <c r="X35" s="98" t="str">
        <f t="shared" si="19"/>
        <v/>
      </c>
      <c r="Y35" s="104"/>
    </row>
    <row r="36" spans="1:25" ht="15.75" x14ac:dyDescent="0.3">
      <c r="A36" s="179"/>
      <c r="B36" s="172"/>
      <c r="C36" s="173"/>
      <c r="D36" s="14"/>
      <c r="E36" s="6" t="str">
        <f t="shared" si="7"/>
        <v/>
      </c>
      <c r="F36" s="45" t="str">
        <f t="shared" si="1"/>
        <v/>
      </c>
      <c r="G36" s="58"/>
      <c r="H36" s="45" t="str">
        <f t="shared" si="3"/>
        <v/>
      </c>
      <c r="I36" s="57" t="str">
        <f t="shared" si="4"/>
        <v/>
      </c>
      <c r="J36" s="113"/>
      <c r="K36" s="46" t="str">
        <f t="shared" si="5"/>
        <v/>
      </c>
      <c r="L36" s="49" t="str">
        <f t="shared" si="8"/>
        <v/>
      </c>
      <c r="M36" s="36" t="str">
        <f t="shared" si="9"/>
        <v/>
      </c>
      <c r="N36" s="92">
        <f t="shared" si="10"/>
        <v>0</v>
      </c>
      <c r="O36" s="93">
        <f t="shared" si="11"/>
        <v>0</v>
      </c>
      <c r="P36" s="92">
        <f t="shared" si="12"/>
        <v>0</v>
      </c>
      <c r="Q36" s="93">
        <f t="shared" si="13"/>
        <v>0</v>
      </c>
      <c r="R36" s="92">
        <f t="shared" si="14"/>
        <v>0</v>
      </c>
      <c r="S36" s="92">
        <f t="shared" si="15"/>
        <v>0</v>
      </c>
      <c r="T36" s="93">
        <f t="shared" si="16"/>
        <v>0</v>
      </c>
      <c r="U36" s="92">
        <f t="shared" si="17"/>
        <v>0</v>
      </c>
      <c r="V36" s="92">
        <f t="shared" si="18"/>
        <v>0</v>
      </c>
      <c r="X36" s="98" t="str">
        <f t="shared" si="19"/>
        <v/>
      </c>
      <c r="Y36" s="107"/>
    </row>
    <row r="37" spans="1:25" ht="15.75" x14ac:dyDescent="0.3">
      <c r="A37" s="179"/>
      <c r="B37" s="172"/>
      <c r="C37" s="173"/>
      <c r="D37" s="14"/>
      <c r="E37" s="6" t="str">
        <f t="shared" si="7"/>
        <v/>
      </c>
      <c r="F37" s="45" t="str">
        <f t="shared" si="1"/>
        <v/>
      </c>
      <c r="G37" s="58"/>
      <c r="H37" s="45" t="str">
        <f t="shared" si="3"/>
        <v/>
      </c>
      <c r="I37" s="57" t="str">
        <f t="shared" si="4"/>
        <v/>
      </c>
      <c r="J37" s="113"/>
      <c r="K37" s="46" t="str">
        <f t="shared" si="5"/>
        <v/>
      </c>
      <c r="L37" s="49" t="str">
        <f t="shared" si="8"/>
        <v/>
      </c>
      <c r="M37" s="36" t="str">
        <f t="shared" si="9"/>
        <v/>
      </c>
      <c r="N37" s="92">
        <f t="shared" si="10"/>
        <v>0</v>
      </c>
      <c r="O37" s="93">
        <f t="shared" si="11"/>
        <v>0</v>
      </c>
      <c r="P37" s="92">
        <f t="shared" si="12"/>
        <v>0</v>
      </c>
      <c r="Q37" s="93">
        <f t="shared" si="13"/>
        <v>0</v>
      </c>
      <c r="R37" s="92">
        <f t="shared" si="14"/>
        <v>0</v>
      </c>
      <c r="S37" s="92">
        <f t="shared" si="15"/>
        <v>0</v>
      </c>
      <c r="T37" s="93">
        <f t="shared" si="16"/>
        <v>0</v>
      </c>
      <c r="U37" s="92">
        <f t="shared" si="17"/>
        <v>0</v>
      </c>
      <c r="V37" s="92">
        <f t="shared" si="18"/>
        <v>0</v>
      </c>
      <c r="X37" s="98" t="str">
        <f t="shared" si="19"/>
        <v/>
      </c>
      <c r="Y37" s="104"/>
    </row>
    <row r="38" spans="1:25" ht="15.75" x14ac:dyDescent="0.3">
      <c r="A38" s="179"/>
      <c r="B38" s="172"/>
      <c r="C38" s="173"/>
      <c r="D38" s="14"/>
      <c r="E38" s="6" t="str">
        <f t="shared" si="7"/>
        <v/>
      </c>
      <c r="F38" s="45" t="str">
        <f t="shared" si="1"/>
        <v/>
      </c>
      <c r="G38" s="58"/>
      <c r="H38" s="45" t="str">
        <f t="shared" si="3"/>
        <v/>
      </c>
      <c r="I38" s="57" t="str">
        <f t="shared" si="4"/>
        <v/>
      </c>
      <c r="J38" s="113"/>
      <c r="K38" s="46" t="str">
        <f t="shared" si="5"/>
        <v/>
      </c>
      <c r="L38" s="49" t="str">
        <f t="shared" si="8"/>
        <v/>
      </c>
      <c r="M38" s="36" t="str">
        <f t="shared" si="9"/>
        <v/>
      </c>
      <c r="N38" s="92">
        <f t="shared" si="10"/>
        <v>0</v>
      </c>
      <c r="O38" s="93">
        <f t="shared" si="11"/>
        <v>0</v>
      </c>
      <c r="P38" s="92">
        <f t="shared" si="12"/>
        <v>0</v>
      </c>
      <c r="Q38" s="93">
        <f t="shared" si="13"/>
        <v>0</v>
      </c>
      <c r="R38" s="92">
        <f t="shared" si="14"/>
        <v>0</v>
      </c>
      <c r="S38" s="92">
        <f t="shared" si="15"/>
        <v>0</v>
      </c>
      <c r="T38" s="93">
        <f t="shared" si="16"/>
        <v>0</v>
      </c>
      <c r="U38" s="92">
        <f t="shared" si="17"/>
        <v>0</v>
      </c>
      <c r="V38" s="92">
        <f t="shared" si="18"/>
        <v>0</v>
      </c>
      <c r="X38" s="98" t="str">
        <f t="shared" si="19"/>
        <v/>
      </c>
      <c r="Y38" s="104"/>
    </row>
    <row r="39" spans="1:25" ht="15.75" x14ac:dyDescent="0.3">
      <c r="A39" s="179"/>
      <c r="B39" s="172"/>
      <c r="C39" s="173"/>
      <c r="D39" s="14"/>
      <c r="E39" s="6" t="str">
        <f t="shared" si="7"/>
        <v/>
      </c>
      <c r="F39" s="45" t="str">
        <f t="shared" si="1"/>
        <v/>
      </c>
      <c r="G39" s="58"/>
      <c r="H39" s="45" t="str">
        <f t="shared" si="3"/>
        <v/>
      </c>
      <c r="I39" s="57" t="str">
        <f t="shared" si="4"/>
        <v/>
      </c>
      <c r="J39" s="113"/>
      <c r="K39" s="46" t="str">
        <f t="shared" si="5"/>
        <v/>
      </c>
      <c r="L39" s="49" t="str">
        <f t="shared" si="8"/>
        <v/>
      </c>
      <c r="M39" s="36" t="str">
        <f t="shared" si="9"/>
        <v/>
      </c>
      <c r="N39" s="92">
        <f t="shared" si="10"/>
        <v>0</v>
      </c>
      <c r="O39" s="93">
        <f t="shared" si="11"/>
        <v>0</v>
      </c>
      <c r="P39" s="92">
        <f t="shared" si="12"/>
        <v>0</v>
      </c>
      <c r="Q39" s="93">
        <f t="shared" si="13"/>
        <v>0</v>
      </c>
      <c r="R39" s="92">
        <f t="shared" si="14"/>
        <v>0</v>
      </c>
      <c r="S39" s="92">
        <f t="shared" si="15"/>
        <v>0</v>
      </c>
      <c r="T39" s="93">
        <f t="shared" si="16"/>
        <v>0</v>
      </c>
      <c r="U39" s="92">
        <f t="shared" si="17"/>
        <v>0</v>
      </c>
      <c r="V39" s="92">
        <f t="shared" si="18"/>
        <v>0</v>
      </c>
      <c r="X39" s="98" t="str">
        <f t="shared" si="19"/>
        <v/>
      </c>
      <c r="Y39" s="104"/>
    </row>
    <row r="40" spans="1:25" ht="15.75" x14ac:dyDescent="0.3">
      <c r="A40" s="179"/>
      <c r="B40" s="172"/>
      <c r="C40" s="173"/>
      <c r="D40" s="14"/>
      <c r="E40" s="6" t="str">
        <f t="shared" si="7"/>
        <v/>
      </c>
      <c r="F40" s="45" t="str">
        <f t="shared" si="1"/>
        <v/>
      </c>
      <c r="G40" s="58"/>
      <c r="H40" s="45" t="str">
        <f t="shared" si="3"/>
        <v/>
      </c>
      <c r="I40" s="57" t="str">
        <f t="shared" si="4"/>
        <v/>
      </c>
      <c r="J40" s="113"/>
      <c r="K40" s="46" t="str">
        <f t="shared" si="5"/>
        <v/>
      </c>
      <c r="L40" s="49" t="str">
        <f t="shared" si="8"/>
        <v/>
      </c>
      <c r="M40" s="36" t="str">
        <f t="shared" si="9"/>
        <v/>
      </c>
      <c r="N40" s="92">
        <f t="shared" si="10"/>
        <v>0</v>
      </c>
      <c r="O40" s="93">
        <f t="shared" si="11"/>
        <v>0</v>
      </c>
      <c r="P40" s="92">
        <f t="shared" si="12"/>
        <v>0</v>
      </c>
      <c r="Q40" s="93">
        <f t="shared" si="13"/>
        <v>0</v>
      </c>
      <c r="R40" s="92">
        <f t="shared" si="14"/>
        <v>0</v>
      </c>
      <c r="S40" s="92">
        <f t="shared" si="15"/>
        <v>0</v>
      </c>
      <c r="T40" s="93">
        <f t="shared" si="16"/>
        <v>0</v>
      </c>
      <c r="U40" s="92">
        <f t="shared" si="17"/>
        <v>0</v>
      </c>
      <c r="V40" s="92">
        <f t="shared" si="18"/>
        <v>0</v>
      </c>
      <c r="X40" s="98" t="str">
        <f t="shared" si="19"/>
        <v/>
      </c>
      <c r="Y40" s="104"/>
    </row>
    <row r="41" spans="1:25" ht="15.75" x14ac:dyDescent="0.3">
      <c r="A41" s="179"/>
      <c r="B41" s="172"/>
      <c r="C41" s="173"/>
      <c r="D41" s="14"/>
      <c r="E41" s="6" t="str">
        <f t="shared" si="7"/>
        <v/>
      </c>
      <c r="F41" s="45" t="str">
        <f t="shared" si="1"/>
        <v/>
      </c>
      <c r="G41" s="58"/>
      <c r="H41" s="45" t="str">
        <f t="shared" si="3"/>
        <v/>
      </c>
      <c r="I41" s="57" t="str">
        <f t="shared" si="4"/>
        <v/>
      </c>
      <c r="J41" s="113"/>
      <c r="K41" s="46" t="str">
        <f t="shared" si="5"/>
        <v/>
      </c>
      <c r="L41" s="49" t="str">
        <f t="shared" si="8"/>
        <v/>
      </c>
      <c r="M41" s="36" t="str">
        <f t="shared" si="9"/>
        <v/>
      </c>
      <c r="N41" s="92">
        <f t="shared" si="10"/>
        <v>0</v>
      </c>
      <c r="O41" s="93">
        <f t="shared" si="11"/>
        <v>0</v>
      </c>
      <c r="P41" s="92">
        <f t="shared" si="12"/>
        <v>0</v>
      </c>
      <c r="Q41" s="93">
        <f t="shared" si="13"/>
        <v>0</v>
      </c>
      <c r="R41" s="92">
        <f t="shared" si="14"/>
        <v>0</v>
      </c>
      <c r="S41" s="92">
        <f t="shared" si="15"/>
        <v>0</v>
      </c>
      <c r="T41" s="93">
        <f t="shared" si="16"/>
        <v>0</v>
      </c>
      <c r="U41" s="92">
        <f t="shared" si="17"/>
        <v>0</v>
      </c>
      <c r="V41" s="92">
        <f t="shared" si="18"/>
        <v>0</v>
      </c>
      <c r="X41" s="98" t="str">
        <f t="shared" si="19"/>
        <v/>
      </c>
      <c r="Y41" s="104"/>
    </row>
    <row r="42" spans="1:25" ht="15.75" x14ac:dyDescent="0.3">
      <c r="A42" s="179"/>
      <c r="B42" s="172"/>
      <c r="C42" s="173"/>
      <c r="D42" s="14"/>
      <c r="E42" s="6" t="str">
        <f t="shared" si="7"/>
        <v/>
      </c>
      <c r="F42" s="45" t="str">
        <f t="shared" si="1"/>
        <v/>
      </c>
      <c r="G42" s="58"/>
      <c r="H42" s="45" t="str">
        <f t="shared" si="3"/>
        <v/>
      </c>
      <c r="I42" s="57" t="str">
        <f t="shared" si="4"/>
        <v/>
      </c>
      <c r="J42" s="113"/>
      <c r="K42" s="46" t="str">
        <f t="shared" si="5"/>
        <v/>
      </c>
      <c r="L42" s="49" t="str">
        <f t="shared" si="8"/>
        <v/>
      </c>
      <c r="M42" s="36" t="str">
        <f t="shared" si="9"/>
        <v/>
      </c>
      <c r="N42" s="92">
        <f t="shared" si="10"/>
        <v>0</v>
      </c>
      <c r="O42" s="93">
        <f t="shared" si="11"/>
        <v>0</v>
      </c>
      <c r="P42" s="92">
        <f t="shared" si="12"/>
        <v>0</v>
      </c>
      <c r="Q42" s="93">
        <f t="shared" si="13"/>
        <v>0</v>
      </c>
      <c r="R42" s="92">
        <f t="shared" si="14"/>
        <v>0</v>
      </c>
      <c r="S42" s="92">
        <f t="shared" si="15"/>
        <v>0</v>
      </c>
      <c r="T42" s="93">
        <f t="shared" si="16"/>
        <v>0</v>
      </c>
      <c r="U42" s="92">
        <f t="shared" si="17"/>
        <v>0</v>
      </c>
      <c r="V42" s="92">
        <f t="shared" si="18"/>
        <v>0</v>
      </c>
      <c r="X42" s="98" t="str">
        <f t="shared" si="19"/>
        <v/>
      </c>
      <c r="Y42" s="104"/>
    </row>
    <row r="43" spans="1:25" ht="15.75" x14ac:dyDescent="0.3">
      <c r="A43" s="179"/>
      <c r="B43" s="172"/>
      <c r="C43" s="173"/>
      <c r="D43" s="14"/>
      <c r="E43" s="6" t="str">
        <f t="shared" si="7"/>
        <v/>
      </c>
      <c r="F43" s="45" t="str">
        <f t="shared" si="1"/>
        <v/>
      </c>
      <c r="G43" s="58"/>
      <c r="H43" s="45" t="str">
        <f t="shared" si="3"/>
        <v/>
      </c>
      <c r="I43" s="57" t="str">
        <f t="shared" si="4"/>
        <v/>
      </c>
      <c r="J43" s="113"/>
      <c r="K43" s="46" t="str">
        <f t="shared" si="5"/>
        <v/>
      </c>
      <c r="L43" s="49" t="str">
        <f t="shared" si="8"/>
        <v/>
      </c>
      <c r="M43" s="36" t="str">
        <f t="shared" si="9"/>
        <v/>
      </c>
      <c r="N43" s="92">
        <f t="shared" si="10"/>
        <v>0</v>
      </c>
      <c r="O43" s="93">
        <f t="shared" si="11"/>
        <v>0</v>
      </c>
      <c r="P43" s="92">
        <f t="shared" si="12"/>
        <v>0</v>
      </c>
      <c r="Q43" s="93">
        <f t="shared" si="13"/>
        <v>0</v>
      </c>
      <c r="R43" s="92">
        <f t="shared" si="14"/>
        <v>0</v>
      </c>
      <c r="S43" s="92">
        <f t="shared" si="15"/>
        <v>0</v>
      </c>
      <c r="T43" s="93">
        <f t="shared" si="16"/>
        <v>0</v>
      </c>
      <c r="U43" s="92">
        <f t="shared" si="17"/>
        <v>0</v>
      </c>
      <c r="V43" s="92">
        <f t="shared" si="18"/>
        <v>0</v>
      </c>
      <c r="X43" s="98" t="str">
        <f t="shared" si="19"/>
        <v/>
      </c>
      <c r="Y43" s="104"/>
    </row>
    <row r="44" spans="1:25" ht="15.75" x14ac:dyDescent="0.3">
      <c r="A44" s="179"/>
      <c r="B44" s="172"/>
      <c r="C44" s="173"/>
      <c r="D44" s="14"/>
      <c r="E44" s="6" t="str">
        <f t="shared" si="7"/>
        <v/>
      </c>
      <c r="F44" s="45" t="str">
        <f t="shared" si="1"/>
        <v/>
      </c>
      <c r="G44" s="58"/>
      <c r="H44" s="45" t="str">
        <f t="shared" si="3"/>
        <v/>
      </c>
      <c r="I44" s="57" t="str">
        <f t="shared" si="4"/>
        <v/>
      </c>
      <c r="J44" s="113"/>
      <c r="K44" s="46" t="str">
        <f t="shared" si="5"/>
        <v/>
      </c>
      <c r="L44" s="49" t="str">
        <f t="shared" si="8"/>
        <v/>
      </c>
      <c r="M44" s="36" t="str">
        <f t="shared" si="9"/>
        <v/>
      </c>
      <c r="N44" s="92">
        <f t="shared" si="10"/>
        <v>0</v>
      </c>
      <c r="O44" s="93">
        <f t="shared" si="11"/>
        <v>0</v>
      </c>
      <c r="P44" s="92">
        <f t="shared" si="12"/>
        <v>0</v>
      </c>
      <c r="Q44" s="93">
        <f t="shared" si="13"/>
        <v>0</v>
      </c>
      <c r="R44" s="92">
        <f t="shared" si="14"/>
        <v>0</v>
      </c>
      <c r="S44" s="92">
        <f t="shared" si="15"/>
        <v>0</v>
      </c>
      <c r="T44" s="93">
        <f t="shared" si="16"/>
        <v>0</v>
      </c>
      <c r="U44" s="92">
        <f t="shared" si="17"/>
        <v>0</v>
      </c>
      <c r="V44" s="92">
        <f t="shared" si="18"/>
        <v>0</v>
      </c>
      <c r="X44" s="98" t="str">
        <f t="shared" si="19"/>
        <v/>
      </c>
      <c r="Y44" s="104"/>
    </row>
    <row r="45" spans="1:25" ht="15.75" x14ac:dyDescent="0.3">
      <c r="A45" s="179"/>
      <c r="B45" s="172"/>
      <c r="C45" s="173"/>
      <c r="D45" s="14"/>
      <c r="E45" s="6" t="str">
        <f t="shared" si="7"/>
        <v/>
      </c>
      <c r="F45" s="45" t="str">
        <f t="shared" si="1"/>
        <v/>
      </c>
      <c r="G45" s="58"/>
      <c r="H45" s="45" t="str">
        <f t="shared" si="3"/>
        <v/>
      </c>
      <c r="I45" s="57" t="str">
        <f t="shared" si="4"/>
        <v/>
      </c>
      <c r="J45" s="113"/>
      <c r="K45" s="46" t="str">
        <f t="shared" si="5"/>
        <v/>
      </c>
      <c r="L45" s="49" t="str">
        <f t="shared" si="8"/>
        <v/>
      </c>
      <c r="M45" s="36" t="str">
        <f t="shared" si="9"/>
        <v/>
      </c>
      <c r="N45" s="92">
        <f t="shared" si="10"/>
        <v>0</v>
      </c>
      <c r="O45" s="93">
        <f t="shared" si="11"/>
        <v>0</v>
      </c>
      <c r="P45" s="92">
        <f t="shared" si="12"/>
        <v>0</v>
      </c>
      <c r="Q45" s="93">
        <f t="shared" si="13"/>
        <v>0</v>
      </c>
      <c r="R45" s="92">
        <f t="shared" si="14"/>
        <v>0</v>
      </c>
      <c r="S45" s="92">
        <f t="shared" si="15"/>
        <v>0</v>
      </c>
      <c r="T45" s="93">
        <f t="shared" si="16"/>
        <v>0</v>
      </c>
      <c r="U45" s="92">
        <f t="shared" si="17"/>
        <v>0</v>
      </c>
      <c r="V45" s="92">
        <f t="shared" si="18"/>
        <v>0</v>
      </c>
      <c r="X45" s="98" t="str">
        <f t="shared" si="19"/>
        <v/>
      </c>
      <c r="Y45" s="104"/>
    </row>
    <row r="46" spans="1:25" ht="15.75" x14ac:dyDescent="0.3">
      <c r="A46" s="179"/>
      <c r="B46" s="172"/>
      <c r="C46" s="173"/>
      <c r="D46" s="14"/>
      <c r="E46" s="6" t="str">
        <f t="shared" si="7"/>
        <v/>
      </c>
      <c r="F46" s="45" t="str">
        <f t="shared" si="1"/>
        <v/>
      </c>
      <c r="G46" s="58"/>
      <c r="H46" s="45" t="str">
        <f t="shared" si="3"/>
        <v/>
      </c>
      <c r="I46" s="57" t="str">
        <f t="shared" si="4"/>
        <v/>
      </c>
      <c r="J46" s="113"/>
      <c r="K46" s="46" t="str">
        <f t="shared" si="5"/>
        <v/>
      </c>
      <c r="L46" s="49" t="str">
        <f t="shared" si="8"/>
        <v/>
      </c>
      <c r="M46" s="36" t="str">
        <f t="shared" si="9"/>
        <v/>
      </c>
      <c r="N46" s="92">
        <f t="shared" si="10"/>
        <v>0</v>
      </c>
      <c r="O46" s="93">
        <f t="shared" si="11"/>
        <v>0</v>
      </c>
      <c r="P46" s="92">
        <f t="shared" si="12"/>
        <v>0</v>
      </c>
      <c r="Q46" s="93">
        <f t="shared" si="13"/>
        <v>0</v>
      </c>
      <c r="R46" s="92">
        <f t="shared" si="14"/>
        <v>0</v>
      </c>
      <c r="S46" s="92">
        <f t="shared" si="15"/>
        <v>0</v>
      </c>
      <c r="T46" s="93">
        <f t="shared" si="16"/>
        <v>0</v>
      </c>
      <c r="U46" s="92">
        <f t="shared" si="17"/>
        <v>0</v>
      </c>
      <c r="V46" s="92">
        <f t="shared" si="18"/>
        <v>0</v>
      </c>
      <c r="X46" s="98" t="str">
        <f t="shared" si="19"/>
        <v/>
      </c>
      <c r="Y46" s="104"/>
    </row>
    <row r="47" spans="1:25" ht="15.75" x14ac:dyDescent="0.3">
      <c r="A47" s="179"/>
      <c r="B47" s="172"/>
      <c r="C47" s="173"/>
      <c r="D47" s="14"/>
      <c r="E47" s="6" t="str">
        <f t="shared" si="7"/>
        <v/>
      </c>
      <c r="F47" s="45" t="str">
        <f t="shared" si="1"/>
        <v/>
      </c>
      <c r="G47" s="58"/>
      <c r="H47" s="45" t="str">
        <f t="shared" si="3"/>
        <v/>
      </c>
      <c r="I47" s="57" t="str">
        <f t="shared" si="4"/>
        <v/>
      </c>
      <c r="J47" s="113"/>
      <c r="K47" s="46" t="str">
        <f t="shared" si="5"/>
        <v/>
      </c>
      <c r="L47" s="49" t="str">
        <f t="shared" si="8"/>
        <v/>
      </c>
      <c r="M47" s="36" t="str">
        <f t="shared" si="9"/>
        <v/>
      </c>
      <c r="N47" s="92">
        <f t="shared" si="10"/>
        <v>0</v>
      </c>
      <c r="O47" s="93">
        <f t="shared" si="11"/>
        <v>0</v>
      </c>
      <c r="P47" s="92">
        <f t="shared" si="12"/>
        <v>0</v>
      </c>
      <c r="Q47" s="93">
        <f t="shared" si="13"/>
        <v>0</v>
      </c>
      <c r="R47" s="92">
        <f t="shared" si="14"/>
        <v>0</v>
      </c>
      <c r="S47" s="92">
        <f t="shared" si="15"/>
        <v>0</v>
      </c>
      <c r="T47" s="93">
        <f t="shared" si="16"/>
        <v>0</v>
      </c>
      <c r="U47" s="92">
        <f t="shared" si="17"/>
        <v>0</v>
      </c>
      <c r="V47" s="92">
        <f t="shared" si="18"/>
        <v>0</v>
      </c>
      <c r="X47" s="98" t="str">
        <f t="shared" si="19"/>
        <v/>
      </c>
      <c r="Y47" s="104"/>
    </row>
    <row r="48" spans="1:25" ht="15.75" x14ac:dyDescent="0.3">
      <c r="A48" s="179"/>
      <c r="B48" s="172"/>
      <c r="C48" s="173"/>
      <c r="D48" s="14"/>
      <c r="E48" s="6" t="str">
        <f t="shared" si="7"/>
        <v/>
      </c>
      <c r="F48" s="45" t="str">
        <f t="shared" si="1"/>
        <v/>
      </c>
      <c r="G48" s="58"/>
      <c r="H48" s="45" t="str">
        <f t="shared" si="3"/>
        <v/>
      </c>
      <c r="I48" s="57" t="str">
        <f t="shared" si="4"/>
        <v/>
      </c>
      <c r="J48" s="113"/>
      <c r="K48" s="46" t="str">
        <f t="shared" si="5"/>
        <v/>
      </c>
      <c r="L48" s="133" t="str">
        <f t="shared" si="8"/>
        <v/>
      </c>
      <c r="M48" s="134" t="str">
        <f t="shared" si="9"/>
        <v/>
      </c>
      <c r="N48" s="128">
        <f t="shared" si="10"/>
        <v>0</v>
      </c>
      <c r="O48" s="129">
        <f t="shared" si="11"/>
        <v>0</v>
      </c>
      <c r="P48" s="128">
        <f t="shared" si="12"/>
        <v>0</v>
      </c>
      <c r="Q48" s="129">
        <f t="shared" si="13"/>
        <v>0</v>
      </c>
      <c r="R48" s="128">
        <f t="shared" si="14"/>
        <v>0</v>
      </c>
      <c r="S48" s="128">
        <f t="shared" si="15"/>
        <v>0</v>
      </c>
      <c r="T48" s="129">
        <f t="shared" si="16"/>
        <v>0</v>
      </c>
      <c r="U48" s="128">
        <f t="shared" si="17"/>
        <v>0</v>
      </c>
      <c r="V48" s="128">
        <f t="shared" si="18"/>
        <v>0</v>
      </c>
      <c r="X48" s="98" t="str">
        <f t="shared" si="19"/>
        <v/>
      </c>
      <c r="Y48" s="104"/>
    </row>
    <row r="49" spans="1:25" ht="16.5" thickBot="1" x14ac:dyDescent="0.35">
      <c r="A49" s="188" t="s">
        <v>703</v>
      </c>
      <c r="B49" s="188"/>
      <c r="C49" s="188"/>
      <c r="D49" s="141"/>
      <c r="E49" s="142"/>
      <c r="F49" s="131"/>
      <c r="G49" s="54"/>
      <c r="H49" s="131"/>
      <c r="I49" s="143"/>
      <c r="J49" s="144"/>
      <c r="K49" s="53"/>
      <c r="L49" s="53"/>
      <c r="M49" s="53"/>
      <c r="N49" s="145"/>
      <c r="O49" s="145"/>
      <c r="P49" s="145"/>
      <c r="Q49" s="145"/>
      <c r="R49" s="145"/>
      <c r="S49" s="145"/>
      <c r="T49" s="145"/>
      <c r="U49" s="145"/>
      <c r="V49" s="145"/>
      <c r="W49" s="54"/>
      <c r="X49" s="54"/>
      <c r="Y49" s="104"/>
    </row>
    <row r="50" spans="1:25" ht="16.5" thickBot="1" x14ac:dyDescent="0.35">
      <c r="A50" s="189"/>
      <c r="B50" s="189"/>
      <c r="C50" s="189"/>
      <c r="D50" s="14"/>
      <c r="E50" s="146"/>
      <c r="F50" s="131"/>
      <c r="G50" s="54"/>
      <c r="H50" s="131"/>
      <c r="I50" s="143"/>
      <c r="J50" s="144"/>
      <c r="K50" s="53"/>
      <c r="L50" s="53"/>
      <c r="M50" s="53"/>
      <c r="N50" s="145"/>
      <c r="O50" s="145"/>
      <c r="P50" s="145"/>
      <c r="Q50" s="145"/>
      <c r="R50" s="145"/>
      <c r="S50" s="145"/>
      <c r="T50" s="145"/>
      <c r="U50" s="145"/>
      <c r="V50" s="145"/>
      <c r="W50" s="54"/>
      <c r="X50" s="159" t="str">
        <f>IF(A50="","",COUNTIF($A$50:$C$54,A50)=1)</f>
        <v/>
      </c>
      <c r="Y50" s="160">
        <f>IF(OR(X50=FALSE,X51=FALSE,X52=FALSE,X53=FALSE,X54=FALSE),1,0)</f>
        <v>0</v>
      </c>
    </row>
    <row r="51" spans="1:25" ht="15.75" x14ac:dyDescent="0.3">
      <c r="A51" s="189"/>
      <c r="B51" s="189"/>
      <c r="C51" s="189"/>
      <c r="D51" s="14"/>
      <c r="E51" s="146"/>
      <c r="F51" s="131"/>
      <c r="G51" s="54"/>
      <c r="H51" s="131"/>
      <c r="I51" s="143"/>
      <c r="J51" s="144"/>
      <c r="K51" s="53"/>
      <c r="L51" s="53"/>
      <c r="M51" s="53"/>
      <c r="N51" s="145"/>
      <c r="O51" s="145"/>
      <c r="P51" s="145"/>
      <c r="Q51" s="145"/>
      <c r="R51" s="145"/>
      <c r="S51" s="145"/>
      <c r="T51" s="145"/>
      <c r="U51" s="145"/>
      <c r="V51" s="145"/>
      <c r="W51" s="54"/>
      <c r="X51" s="159" t="str">
        <f t="shared" ref="X51:X54" si="20">IF(A51="","",COUNTIF($A$50:$C$54,A51)=1)</f>
        <v/>
      </c>
      <c r="Y51" s="104"/>
    </row>
    <row r="52" spans="1:25" ht="15.75" x14ac:dyDescent="0.3">
      <c r="A52" s="189"/>
      <c r="B52" s="189"/>
      <c r="C52" s="189"/>
      <c r="D52" s="14"/>
      <c r="E52" s="146"/>
      <c r="F52" s="131"/>
      <c r="G52" s="54"/>
      <c r="H52" s="131"/>
      <c r="I52" s="143"/>
      <c r="J52" s="144"/>
      <c r="K52" s="53"/>
      <c r="L52" s="53"/>
      <c r="M52" s="53"/>
      <c r="N52" s="145"/>
      <c r="O52" s="145"/>
      <c r="P52" s="145"/>
      <c r="Q52" s="145"/>
      <c r="R52" s="145"/>
      <c r="S52" s="145"/>
      <c r="T52" s="145"/>
      <c r="U52" s="145"/>
      <c r="V52" s="145"/>
      <c r="W52" s="54"/>
      <c r="X52" s="159" t="str">
        <f t="shared" si="20"/>
        <v/>
      </c>
      <c r="Y52" s="104"/>
    </row>
    <row r="53" spans="1:25" ht="15.75" x14ac:dyDescent="0.3">
      <c r="A53" s="189"/>
      <c r="B53" s="189"/>
      <c r="C53" s="189"/>
      <c r="D53" s="14"/>
      <c r="E53" s="146"/>
      <c r="F53" s="131"/>
      <c r="G53" s="54"/>
      <c r="H53" s="131"/>
      <c r="I53" s="143"/>
      <c r="J53" s="144"/>
      <c r="K53" s="53"/>
      <c r="L53" s="53"/>
      <c r="M53" s="53"/>
      <c r="N53" s="145"/>
      <c r="O53" s="145"/>
      <c r="P53" s="145"/>
      <c r="Q53" s="145"/>
      <c r="R53" s="145"/>
      <c r="S53" s="145"/>
      <c r="T53" s="145"/>
      <c r="U53" s="145"/>
      <c r="V53" s="145"/>
      <c r="W53" s="54"/>
      <c r="X53" s="159" t="str">
        <f t="shared" si="20"/>
        <v/>
      </c>
      <c r="Y53" s="104"/>
    </row>
    <row r="54" spans="1:25" ht="15.75" x14ac:dyDescent="0.3">
      <c r="A54" s="189"/>
      <c r="B54" s="189"/>
      <c r="C54" s="189"/>
      <c r="D54" s="132"/>
      <c r="E54" s="146"/>
      <c r="F54" s="131"/>
      <c r="G54" s="54"/>
      <c r="H54" s="131"/>
      <c r="I54" s="143"/>
      <c r="J54" s="144"/>
      <c r="K54" s="53"/>
      <c r="L54" s="53"/>
      <c r="M54" s="53"/>
      <c r="N54" s="145"/>
      <c r="O54" s="145"/>
      <c r="P54" s="145"/>
      <c r="Q54" s="145"/>
      <c r="R54" s="145"/>
      <c r="S54" s="145"/>
      <c r="T54" s="145"/>
      <c r="U54" s="145"/>
      <c r="V54" s="145"/>
      <c r="W54" s="54"/>
      <c r="X54" s="159" t="str">
        <f t="shared" si="20"/>
        <v/>
      </c>
      <c r="Y54" s="104"/>
    </row>
    <row r="55" spans="1:25" ht="16.5" thickBot="1" x14ac:dyDescent="0.35">
      <c r="A55" s="141"/>
      <c r="B55" s="141"/>
      <c r="C55" s="130" t="s">
        <v>720</v>
      </c>
      <c r="D55" s="158">
        <f>SUM(D50:D54,D56)</f>
        <v>0</v>
      </c>
      <c r="E55" s="149"/>
      <c r="F55" s="131"/>
      <c r="G55" s="54"/>
      <c r="H55" s="131"/>
      <c r="I55" s="143"/>
      <c r="J55" s="144"/>
      <c r="K55" s="53"/>
      <c r="L55" s="53"/>
      <c r="M55" s="53"/>
      <c r="N55" s="145"/>
      <c r="O55" s="145"/>
      <c r="P55" s="145"/>
      <c r="Q55" s="145"/>
      <c r="R55" s="145"/>
      <c r="S55" s="145"/>
      <c r="T55" s="145"/>
      <c r="U55" s="145"/>
      <c r="V55" s="145"/>
      <c r="W55" s="54"/>
      <c r="X55" s="54"/>
      <c r="Y55" s="104"/>
    </row>
    <row r="56" spans="1:25" ht="15.75" thickBot="1" x14ac:dyDescent="0.3">
      <c r="A56" s="1"/>
      <c r="B56" s="1"/>
      <c r="C56" s="155" t="s">
        <v>721</v>
      </c>
      <c r="D56" s="154">
        <f>SUM(D14:D48)</f>
        <v>0</v>
      </c>
      <c r="E56" s="150">
        <f>SUM(E14:E48)</f>
        <v>0</v>
      </c>
      <c r="F56" s="31"/>
      <c r="G56" s="135"/>
      <c r="H56" s="136">
        <f>COUNT(H14:H48)</f>
        <v>0</v>
      </c>
      <c r="I56" s="136">
        <f>COUNT(I14:I48)</f>
        <v>0</v>
      </c>
      <c r="J56" s="59"/>
      <c r="K56" s="137">
        <f>COUNT(K14:K48)</f>
        <v>0</v>
      </c>
      <c r="L56" s="138">
        <f>SUM(L29:L48)</f>
        <v>0</v>
      </c>
      <c r="M56" s="138">
        <f>SUM(M29:M48)</f>
        <v>0</v>
      </c>
      <c r="N56" s="139">
        <f>IF(SUM(N29:N48)&lt;=$O$57,0,1)</f>
        <v>0</v>
      </c>
      <c r="O56" s="139">
        <f t="shared" ref="O56:V56" si="21">IF(SUM(O29:O48)&lt;=$O$57,0,1)</f>
        <v>0</v>
      </c>
      <c r="P56" s="140">
        <f t="shared" si="21"/>
        <v>0</v>
      </c>
      <c r="Q56" s="140">
        <f>IF(SUM(Q22:Q48)&lt;=$O$57,0,1)</f>
        <v>0</v>
      </c>
      <c r="R56" s="140">
        <f t="shared" si="21"/>
        <v>0</v>
      </c>
      <c r="S56" s="140">
        <f t="shared" si="21"/>
        <v>0</v>
      </c>
      <c r="T56" s="140">
        <f t="shared" si="21"/>
        <v>0</v>
      </c>
      <c r="U56" s="140">
        <f t="shared" si="21"/>
        <v>0</v>
      </c>
      <c r="V56" s="140">
        <f t="shared" si="21"/>
        <v>0</v>
      </c>
      <c r="W56" s="138">
        <f>SUM(N56:V56)</f>
        <v>0</v>
      </c>
    </row>
    <row r="57" spans="1:25" ht="15.75" thickBot="1" x14ac:dyDescent="0.3">
      <c r="A57" s="1"/>
      <c r="B57" s="1"/>
      <c r="C57" s="156" t="s">
        <v>45</v>
      </c>
      <c r="D57" s="151">
        <f>SUM(D14:D21)</f>
        <v>0</v>
      </c>
      <c r="E57" s="150">
        <f>SUM(E14:E21)</f>
        <v>0</v>
      </c>
      <c r="F57" s="1"/>
      <c r="H57" s="56"/>
      <c r="I57" s="15" t="s">
        <v>357</v>
      </c>
      <c r="J57" s="39">
        <f>SUMIF(I14:I48,"1",E14:E48)</f>
        <v>0</v>
      </c>
      <c r="K57" s="40">
        <f>(5-H56)/10</f>
        <v>0.5</v>
      </c>
      <c r="L57" s="1"/>
      <c r="M57" s="1"/>
      <c r="N57" s="94"/>
      <c r="O57" s="95">
        <v>0.3</v>
      </c>
    </row>
    <row r="58" spans="1:25" ht="15.75" thickBot="1" x14ac:dyDescent="0.3">
      <c r="A58" s="1"/>
      <c r="B58" s="1"/>
      <c r="C58" s="157" t="s">
        <v>46</v>
      </c>
      <c r="D58" s="151">
        <f>SUM(D23:D27)</f>
        <v>0</v>
      </c>
      <c r="E58" s="150">
        <f>SUM(E23:E27)</f>
        <v>0</v>
      </c>
      <c r="F58" s="1"/>
      <c r="G58" s="1"/>
      <c r="H58" s="56"/>
      <c r="I58" s="37" t="s">
        <v>353</v>
      </c>
      <c r="J58" s="40">
        <f>SUM(H56,I56)</f>
        <v>0</v>
      </c>
      <c r="K58" s="41" t="str">
        <f>IF(J57&gt;=K57,"ok","falsch")</f>
        <v>falsch</v>
      </c>
      <c r="L58" s="1"/>
      <c r="M58" s="1"/>
    </row>
    <row r="59" spans="1:25" hidden="1" x14ac:dyDescent="0.25">
      <c r="A59" s="1"/>
      <c r="B59" s="1"/>
      <c r="C59" s="31" t="s">
        <v>351</v>
      </c>
      <c r="D59" s="152">
        <f>SUMIF(F14:F48,"klein",D14:D48)</f>
        <v>0</v>
      </c>
      <c r="E59" s="153">
        <f>J57</f>
        <v>0</v>
      </c>
      <c r="F59" s="1"/>
      <c r="G59" s="1"/>
      <c r="H59" s="31"/>
      <c r="I59" s="42"/>
      <c r="J59" s="55" t="str">
        <f>IF(OR(AND(H56=2,E59&gt;=0.3,I56&gt;=6,E59/3&gt;=0.1),H56&gt;=5),"ok",IF(OR(AND(H56=3,E59&gt;=0.2,I56&gt;=4,E59/2&gt;=0.1),H56&gt;=5),"ok",IF(OR(AND(H56&gt;=4,E59&gt;=0.1),H56&gt;=5),"ok","falsch")))</f>
        <v>falsch</v>
      </c>
      <c r="K59" s="60"/>
      <c r="L59" s="1"/>
      <c r="M59" s="1"/>
    </row>
    <row r="60" spans="1:25" hidden="1" x14ac:dyDescent="0.25">
      <c r="A60" s="1"/>
      <c r="B60" s="1"/>
      <c r="C60" s="1"/>
      <c r="D60" s="43"/>
      <c r="E60" s="7"/>
      <c r="F60" s="1"/>
      <c r="G60" s="1"/>
      <c r="H60" s="31"/>
      <c r="I60" s="63"/>
      <c r="J60" s="31"/>
      <c r="K60" s="30"/>
      <c r="L60" s="31"/>
      <c r="M60" s="1"/>
    </row>
    <row r="61" spans="1:25" hidden="1" x14ac:dyDescent="0.25">
      <c r="A61" s="1"/>
      <c r="B61" s="1"/>
      <c r="C61" s="1"/>
      <c r="D61" s="43"/>
      <c r="E61" s="7"/>
      <c r="F61" s="1"/>
      <c r="G61" s="1"/>
      <c r="H61" s="31"/>
      <c r="I61" s="31"/>
      <c r="J61" s="30"/>
      <c r="K61" s="31"/>
      <c r="L61" s="31"/>
      <c r="M61" s="31"/>
      <c r="N61" s="30"/>
      <c r="O61" s="30"/>
    </row>
    <row r="62" spans="1:25" hidden="1" x14ac:dyDescent="0.25">
      <c r="F62" s="1"/>
      <c r="G62" s="1"/>
      <c r="H62" s="31"/>
      <c r="I62" s="31"/>
      <c r="J62" s="31"/>
      <c r="K62" s="31"/>
      <c r="L62" s="31"/>
      <c r="M62" s="31"/>
      <c r="N62" s="30"/>
      <c r="O62" s="30"/>
    </row>
    <row r="63" spans="1:25" hidden="1" x14ac:dyDescent="0.25">
      <c r="A63" s="1"/>
      <c r="B63" s="1"/>
      <c r="F63" s="1"/>
      <c r="G63" s="1"/>
      <c r="H63" s="31"/>
      <c r="I63" s="31"/>
      <c r="J63" s="31"/>
      <c r="K63" s="31"/>
      <c r="L63" s="31"/>
      <c r="M63" s="31"/>
      <c r="N63" s="30"/>
      <c r="O63" s="30"/>
    </row>
    <row r="64" spans="1:25" hidden="1" x14ac:dyDescent="0.25">
      <c r="A64" s="1"/>
      <c r="B64" s="1"/>
      <c r="C64" s="11" t="s">
        <v>160</v>
      </c>
      <c r="D64" s="61"/>
      <c r="E64" s="64"/>
      <c r="F64" s="1"/>
      <c r="G64" s="1"/>
      <c r="H64" s="31"/>
      <c r="I64" s="31"/>
      <c r="J64" s="31"/>
      <c r="K64" s="31"/>
      <c r="L64" s="31"/>
      <c r="M64" s="31"/>
      <c r="N64" s="30"/>
      <c r="O64" s="30"/>
    </row>
    <row r="65" spans="1:15" hidden="1" x14ac:dyDescent="0.25">
      <c r="A65" s="1"/>
      <c r="B65" s="1"/>
      <c r="C65" s="65" t="s">
        <v>162</v>
      </c>
      <c r="D65" s="31"/>
      <c r="E65" s="66">
        <f>SUMIF(G23:G27,0,E23:E27)</f>
        <v>0</v>
      </c>
      <c r="F65" s="1"/>
      <c r="G65" s="1"/>
      <c r="H65" s="31"/>
      <c r="I65" s="31"/>
      <c r="J65" s="31"/>
      <c r="K65" s="31"/>
      <c r="L65" s="31"/>
      <c r="M65" s="31"/>
      <c r="N65" s="30"/>
      <c r="O65" s="30"/>
    </row>
    <row r="66" spans="1:15" hidden="1" x14ac:dyDescent="0.25">
      <c r="A66" s="1"/>
      <c r="B66" s="1"/>
      <c r="C66" s="67" t="s">
        <v>161</v>
      </c>
      <c r="D66" s="9"/>
      <c r="E66" s="68">
        <f>SUMIF(G23:G27,1,E23:E27)</f>
        <v>0</v>
      </c>
      <c r="F66" s="1"/>
      <c r="G66" s="1"/>
      <c r="H66" s="31"/>
      <c r="I66" s="52"/>
      <c r="J66" s="52"/>
      <c r="K66" s="31"/>
      <c r="L66" s="31"/>
      <c r="M66" s="31"/>
      <c r="N66" s="30"/>
      <c r="O66" s="30"/>
    </row>
    <row r="67" spans="1:15" hidden="1" x14ac:dyDescent="0.25">
      <c r="A67" s="1"/>
      <c r="B67" s="1"/>
      <c r="C67" s="1"/>
      <c r="D67" s="1"/>
      <c r="E67" s="1"/>
      <c r="F67" s="1"/>
      <c r="G67" s="1"/>
      <c r="H67" s="31"/>
      <c r="I67" s="53"/>
      <c r="J67" s="53"/>
      <c r="K67" s="31"/>
      <c r="L67" s="31"/>
      <c r="M67" s="31"/>
      <c r="N67" s="30"/>
      <c r="O67" s="30"/>
    </row>
    <row r="68" spans="1:15" hidden="1" x14ac:dyDescent="0.25">
      <c r="A68" s="1"/>
      <c r="B68" s="1"/>
      <c r="C68" s="1"/>
      <c r="D68" s="1"/>
      <c r="E68" s="1"/>
      <c r="F68" s="1"/>
      <c r="G68" s="1"/>
      <c r="H68" s="31"/>
      <c r="I68" s="53"/>
      <c r="J68" s="53"/>
      <c r="K68" s="31"/>
      <c r="L68" s="31"/>
      <c r="M68" s="31"/>
      <c r="N68" s="30"/>
      <c r="O68" s="30"/>
    </row>
    <row r="69" spans="1:15" hidden="1" x14ac:dyDescent="0.25">
      <c r="A69" s="1"/>
      <c r="B69" s="1"/>
      <c r="C69" s="1"/>
      <c r="D69" s="1"/>
      <c r="E69" s="1"/>
      <c r="F69" s="1"/>
      <c r="G69" s="1"/>
      <c r="H69" s="31"/>
      <c r="I69" s="54"/>
      <c r="J69" s="54"/>
      <c r="K69" s="31"/>
      <c r="L69" s="31"/>
      <c r="M69" s="31"/>
      <c r="N69" s="30"/>
      <c r="O69" s="30"/>
    </row>
    <row r="70" spans="1:15" hidden="1" x14ac:dyDescent="0.25">
      <c r="A70" s="69" t="s">
        <v>362</v>
      </c>
      <c r="B70" s="69" t="s">
        <v>363</v>
      </c>
      <c r="C70" s="69" t="s">
        <v>364</v>
      </c>
      <c r="D70" s="69" t="s">
        <v>3</v>
      </c>
      <c r="E70" s="1"/>
      <c r="F70" s="1"/>
      <c r="G70" s="1"/>
      <c r="H70" s="31"/>
      <c r="I70" s="30"/>
      <c r="J70" s="30"/>
      <c r="K70" s="31"/>
      <c r="L70" s="31"/>
      <c r="M70" s="31"/>
      <c r="N70" s="30"/>
      <c r="O70" s="30"/>
    </row>
    <row r="71" spans="1:15" hidden="1" x14ac:dyDescent="0.25">
      <c r="A71" s="70">
        <v>962</v>
      </c>
      <c r="B71" s="69" t="s">
        <v>365</v>
      </c>
      <c r="C71" s="70">
        <v>2023</v>
      </c>
      <c r="D71" s="69" t="s">
        <v>366</v>
      </c>
      <c r="E71" s="1"/>
      <c r="F71" s="1"/>
      <c r="G71" s="1"/>
      <c r="H71" s="31"/>
      <c r="I71" s="31"/>
      <c r="J71" s="31"/>
      <c r="K71" s="31"/>
      <c r="L71" s="31"/>
      <c r="M71" s="31"/>
      <c r="N71" s="30"/>
      <c r="O71" s="30"/>
    </row>
    <row r="72" spans="1:15" hidden="1" x14ac:dyDescent="0.25">
      <c r="A72" s="187" t="s">
        <v>367</v>
      </c>
      <c r="B72" s="187"/>
      <c r="C72" s="187"/>
      <c r="D72" s="187"/>
      <c r="E72" s="1"/>
      <c r="F72" s="1"/>
      <c r="G72" s="1"/>
      <c r="H72" s="31"/>
      <c r="I72" s="31"/>
      <c r="J72" s="31"/>
      <c r="K72" s="31"/>
      <c r="L72" s="31"/>
      <c r="M72" s="31"/>
      <c r="N72" s="30"/>
      <c r="O72" s="30"/>
    </row>
    <row r="73" spans="1:15" hidden="1" x14ac:dyDescent="0.25">
      <c r="A73" s="71" t="s">
        <v>368</v>
      </c>
      <c r="B73" s="71" t="s">
        <v>369</v>
      </c>
      <c r="C73" s="71" t="s">
        <v>370</v>
      </c>
      <c r="D73" s="71" t="s">
        <v>371</v>
      </c>
      <c r="E73" s="1"/>
      <c r="F73" s="1"/>
      <c r="G73" s="1"/>
      <c r="H73" s="31"/>
      <c r="I73" s="31"/>
      <c r="J73" s="31"/>
      <c r="K73" s="31"/>
      <c r="L73" s="31"/>
      <c r="M73" s="31"/>
      <c r="N73" s="30"/>
      <c r="O73" s="30"/>
    </row>
    <row r="74" spans="1:15" hidden="1" x14ac:dyDescent="0.25">
      <c r="A74" s="72">
        <v>210</v>
      </c>
      <c r="B74" s="12" t="s">
        <v>372</v>
      </c>
      <c r="C74" s="73">
        <v>42370</v>
      </c>
      <c r="D74" s="73">
        <v>73415</v>
      </c>
      <c r="E74" s="1" t="s">
        <v>139</v>
      </c>
      <c r="F74" s="72"/>
      <c r="G74" s="12"/>
      <c r="I74" s="31"/>
      <c r="J74" s="31"/>
      <c r="K74" s="31"/>
      <c r="L74" s="31"/>
      <c r="M74" s="31"/>
      <c r="N74" s="30"/>
      <c r="O74" s="30"/>
    </row>
    <row r="75" spans="1:15" hidden="1" x14ac:dyDescent="0.25">
      <c r="A75" s="72">
        <v>211</v>
      </c>
      <c r="B75" s="12" t="s">
        <v>373</v>
      </c>
      <c r="C75" s="73">
        <v>42370</v>
      </c>
      <c r="D75" s="73">
        <v>73415</v>
      </c>
      <c r="E75" s="1" t="s">
        <v>17</v>
      </c>
      <c r="F75" s="72"/>
      <c r="G75" s="12"/>
      <c r="I75" s="31"/>
      <c r="J75" s="31"/>
      <c r="K75" s="31"/>
      <c r="L75" s="31"/>
      <c r="M75" s="31"/>
      <c r="N75" s="30"/>
      <c r="O75" s="30"/>
    </row>
    <row r="76" spans="1:15" hidden="1" x14ac:dyDescent="0.25">
      <c r="A76" s="72">
        <v>212</v>
      </c>
      <c r="B76" s="12" t="s">
        <v>374</v>
      </c>
      <c r="C76" s="73">
        <v>42370</v>
      </c>
      <c r="D76" s="73">
        <v>73415</v>
      </c>
      <c r="E76" s="1" t="s">
        <v>140</v>
      </c>
      <c r="F76" s="72"/>
      <c r="G76" s="12"/>
      <c r="I76" s="31"/>
      <c r="J76" s="31"/>
      <c r="K76" s="31"/>
      <c r="L76" s="31"/>
      <c r="M76" s="31"/>
      <c r="N76" s="30"/>
      <c r="O76" s="30"/>
    </row>
    <row r="77" spans="1:15" hidden="1" x14ac:dyDescent="0.25">
      <c r="A77" s="72">
        <v>220</v>
      </c>
      <c r="B77" s="12" t="s">
        <v>375</v>
      </c>
      <c r="C77" s="73">
        <v>42370</v>
      </c>
      <c r="D77" s="73">
        <v>73415</v>
      </c>
      <c r="E77" s="1" t="s">
        <v>173</v>
      </c>
      <c r="F77" s="72"/>
      <c r="G77" s="12"/>
      <c r="I77" s="31"/>
      <c r="J77" s="31"/>
      <c r="K77" s="31"/>
      <c r="L77" s="31"/>
      <c r="M77" s="31"/>
      <c r="N77" s="30"/>
      <c r="O77" s="30"/>
    </row>
    <row r="78" spans="1:15" hidden="1" x14ac:dyDescent="0.25">
      <c r="A78" s="72">
        <v>221</v>
      </c>
      <c r="B78" s="12" t="s">
        <v>376</v>
      </c>
      <c r="C78" s="73">
        <v>42370</v>
      </c>
      <c r="D78" s="73">
        <v>73415</v>
      </c>
      <c r="E78" s="1" t="s">
        <v>174</v>
      </c>
      <c r="F78" s="72"/>
      <c r="G78" s="12"/>
      <c r="I78" s="31"/>
      <c r="J78" s="31"/>
      <c r="K78" s="31"/>
      <c r="L78" s="31"/>
      <c r="M78" s="31"/>
      <c r="N78" s="30"/>
      <c r="O78" s="30"/>
    </row>
    <row r="79" spans="1:15" hidden="1" x14ac:dyDescent="0.25">
      <c r="A79" s="72">
        <v>222</v>
      </c>
      <c r="B79" s="12" t="s">
        <v>377</v>
      </c>
      <c r="C79" s="73">
        <v>44927</v>
      </c>
      <c r="D79" s="73">
        <v>73415</v>
      </c>
      <c r="E79" s="1" t="s">
        <v>359</v>
      </c>
      <c r="F79" s="72"/>
      <c r="G79" s="12"/>
      <c r="I79" s="31"/>
      <c r="J79" s="31"/>
      <c r="K79" s="31"/>
      <c r="L79" s="31"/>
      <c r="M79" s="31"/>
      <c r="N79" s="30"/>
      <c r="O79" s="30"/>
    </row>
    <row r="80" spans="1:15" hidden="1" x14ac:dyDescent="0.25">
      <c r="A80" s="72">
        <v>230</v>
      </c>
      <c r="B80" s="12" t="s">
        <v>378</v>
      </c>
      <c r="C80" s="73">
        <v>42370</v>
      </c>
      <c r="D80" s="73">
        <v>73415</v>
      </c>
      <c r="E80" s="1" t="s">
        <v>175</v>
      </c>
      <c r="F80" s="72"/>
      <c r="G80" s="12"/>
      <c r="I80" s="31"/>
      <c r="J80" s="31"/>
      <c r="K80" s="31"/>
      <c r="L80" s="31"/>
      <c r="M80" s="31"/>
      <c r="N80" s="30"/>
      <c r="O80" s="30"/>
    </row>
    <row r="81" spans="1:15" hidden="1" x14ac:dyDescent="0.25">
      <c r="A81" s="72">
        <v>240</v>
      </c>
      <c r="B81" s="12" t="s">
        <v>379</v>
      </c>
      <c r="C81" s="73">
        <v>42370</v>
      </c>
      <c r="D81" s="73">
        <v>73415</v>
      </c>
      <c r="E81" s="1" t="s">
        <v>176</v>
      </c>
      <c r="F81" s="72"/>
      <c r="G81" s="12"/>
      <c r="I81" s="31"/>
      <c r="J81" s="31"/>
      <c r="K81" s="31"/>
      <c r="L81" s="31"/>
      <c r="M81" s="31"/>
      <c r="N81" s="30"/>
      <c r="O81" s="30"/>
    </row>
    <row r="82" spans="1:15" hidden="1" x14ac:dyDescent="0.25">
      <c r="A82" s="72">
        <v>250</v>
      </c>
      <c r="B82" s="12" t="s">
        <v>380</v>
      </c>
      <c r="C82" s="73">
        <v>44927</v>
      </c>
      <c r="D82" s="73">
        <v>73415</v>
      </c>
      <c r="E82" s="1" t="s">
        <v>360</v>
      </c>
      <c r="F82" s="72"/>
      <c r="G82" s="12"/>
      <c r="I82" s="31"/>
      <c r="J82" s="31"/>
      <c r="K82" s="31"/>
      <c r="L82" s="31"/>
      <c r="M82" s="31"/>
      <c r="N82" s="30"/>
      <c r="O82" s="30"/>
    </row>
    <row r="83" spans="1:15" hidden="1" x14ac:dyDescent="0.25">
      <c r="A83" s="72">
        <v>330</v>
      </c>
      <c r="B83" s="12" t="s">
        <v>381</v>
      </c>
      <c r="C83" s="73">
        <v>42370</v>
      </c>
      <c r="D83" s="73">
        <v>73415</v>
      </c>
      <c r="E83" s="1" t="s">
        <v>177</v>
      </c>
      <c r="F83" s="72"/>
      <c r="G83" s="12"/>
      <c r="I83" s="31"/>
      <c r="J83" s="31"/>
      <c r="K83" s="31"/>
      <c r="L83" s="31"/>
      <c r="M83" s="31"/>
      <c r="N83" s="30"/>
      <c r="O83" s="30"/>
    </row>
    <row r="84" spans="1:15" hidden="1" x14ac:dyDescent="0.25">
      <c r="A84" s="72">
        <v>421</v>
      </c>
      <c r="B84" s="12" t="s">
        <v>382</v>
      </c>
      <c r="C84" s="73">
        <v>42370</v>
      </c>
      <c r="D84" s="73">
        <v>73415</v>
      </c>
      <c r="E84" s="1" t="s">
        <v>178</v>
      </c>
      <c r="F84" s="72"/>
      <c r="G84" s="12"/>
      <c r="I84" s="31"/>
      <c r="J84" s="31"/>
      <c r="K84" s="31"/>
      <c r="L84" s="31"/>
      <c r="M84" s="31"/>
      <c r="N84" s="30"/>
      <c r="O84" s="30"/>
    </row>
    <row r="85" spans="1:15" hidden="1" x14ac:dyDescent="0.25">
      <c r="A85" s="72">
        <v>423</v>
      </c>
      <c r="B85" s="12" t="s">
        <v>383</v>
      </c>
      <c r="C85" s="73">
        <v>42370</v>
      </c>
      <c r="D85" s="73">
        <v>73415</v>
      </c>
      <c r="E85" s="1" t="s">
        <v>179</v>
      </c>
      <c r="F85" s="72"/>
      <c r="G85" s="12"/>
      <c r="I85" s="31"/>
      <c r="J85" s="31"/>
      <c r="K85" s="31"/>
      <c r="L85" s="31"/>
      <c r="M85" s="31"/>
      <c r="N85" s="30"/>
      <c r="O85" s="30"/>
    </row>
    <row r="86" spans="1:15" hidden="1" x14ac:dyDescent="0.25">
      <c r="A86" s="72">
        <v>425</v>
      </c>
      <c r="B86" s="12" t="s">
        <v>384</v>
      </c>
      <c r="C86" s="73">
        <v>42370</v>
      </c>
      <c r="D86" s="73">
        <v>73415</v>
      </c>
      <c r="E86" s="1" t="s">
        <v>180</v>
      </c>
      <c r="F86" s="72"/>
      <c r="G86" s="12"/>
      <c r="I86" s="31"/>
      <c r="J86" s="31"/>
      <c r="K86" s="31"/>
      <c r="L86" s="31"/>
      <c r="M86" s="31"/>
      <c r="N86" s="30"/>
      <c r="O86" s="30"/>
    </row>
    <row r="87" spans="1:15" hidden="1" x14ac:dyDescent="0.25">
      <c r="A87" s="72">
        <v>426</v>
      </c>
      <c r="B87" s="12" t="s">
        <v>385</v>
      </c>
      <c r="C87" s="73">
        <v>42370</v>
      </c>
      <c r="D87" s="73">
        <v>73415</v>
      </c>
      <c r="E87" s="1" t="s">
        <v>145</v>
      </c>
      <c r="F87" s="72"/>
      <c r="G87" s="12"/>
      <c r="I87" s="31"/>
      <c r="J87" s="31"/>
      <c r="K87" s="31"/>
      <c r="L87" s="31"/>
      <c r="M87" s="31"/>
      <c r="N87" s="30"/>
      <c r="O87" s="30"/>
    </row>
    <row r="88" spans="1:15" hidden="1" x14ac:dyDescent="0.25">
      <c r="A88" s="72">
        <v>427</v>
      </c>
      <c r="B88" s="12" t="s">
        <v>386</v>
      </c>
      <c r="C88" s="73">
        <v>42370</v>
      </c>
      <c r="D88" s="73">
        <v>73415</v>
      </c>
      <c r="E88" s="1" t="s">
        <v>146</v>
      </c>
      <c r="F88" s="72"/>
      <c r="G88" s="12"/>
      <c r="I88" s="31"/>
      <c r="J88" s="31"/>
      <c r="K88" s="31"/>
      <c r="L88" s="31"/>
      <c r="M88" s="31"/>
      <c r="N88" s="30"/>
      <c r="O88" s="30"/>
    </row>
    <row r="89" spans="1:15" hidden="1" x14ac:dyDescent="0.25">
      <c r="A89" s="72">
        <v>429</v>
      </c>
      <c r="B89" s="12" t="s">
        <v>387</v>
      </c>
      <c r="C89" s="73">
        <v>42370</v>
      </c>
      <c r="D89" s="73">
        <v>73415</v>
      </c>
      <c r="E89" s="1" t="s">
        <v>147</v>
      </c>
      <c r="F89" s="72"/>
      <c r="G89" s="12"/>
      <c r="I89" s="31"/>
      <c r="J89" s="31"/>
      <c r="K89" s="31"/>
      <c r="L89" s="31"/>
      <c r="M89" s="31"/>
      <c r="N89" s="30"/>
      <c r="O89" s="30"/>
    </row>
    <row r="90" spans="1:15" hidden="1" x14ac:dyDescent="0.25">
      <c r="A90" s="72">
        <v>430</v>
      </c>
      <c r="B90" s="12" t="s">
        <v>388</v>
      </c>
      <c r="C90" s="73">
        <v>42370</v>
      </c>
      <c r="D90" s="73">
        <v>73415</v>
      </c>
      <c r="E90" s="1" t="s">
        <v>148</v>
      </c>
      <c r="F90" s="72"/>
      <c r="G90" s="12"/>
      <c r="I90" s="31"/>
      <c r="J90" s="31"/>
      <c r="K90" s="31"/>
      <c r="L90" s="31"/>
      <c r="M90" s="31"/>
      <c r="N90" s="30"/>
      <c r="O90" s="30"/>
    </row>
    <row r="91" spans="1:15" hidden="1" x14ac:dyDescent="0.25">
      <c r="A91" s="72">
        <v>431</v>
      </c>
      <c r="B91" s="12" t="s">
        <v>389</v>
      </c>
      <c r="C91" s="73">
        <v>42370</v>
      </c>
      <c r="D91" s="73">
        <v>73415</v>
      </c>
      <c r="E91" s="1" t="s">
        <v>149</v>
      </c>
      <c r="F91" s="72"/>
      <c r="G91" s="12"/>
      <c r="I91" s="31"/>
      <c r="J91" s="31"/>
      <c r="K91" s="31"/>
      <c r="L91" s="31"/>
      <c r="M91" s="31"/>
      <c r="N91" s="30"/>
      <c r="O91" s="30"/>
    </row>
    <row r="92" spans="1:15" hidden="1" x14ac:dyDescent="0.25">
      <c r="A92" s="72">
        <v>432</v>
      </c>
      <c r="B92" s="12" t="s">
        <v>390</v>
      </c>
      <c r="C92" s="73">
        <v>42370</v>
      </c>
      <c r="D92" s="73">
        <v>73415</v>
      </c>
      <c r="E92" s="1" t="s">
        <v>181</v>
      </c>
      <c r="F92" s="72"/>
      <c r="G92" s="12"/>
      <c r="I92" s="31"/>
      <c r="J92" s="31"/>
      <c r="K92" s="31"/>
      <c r="L92" s="31"/>
      <c r="M92" s="31"/>
      <c r="N92" s="30"/>
      <c r="O92" s="30"/>
    </row>
    <row r="93" spans="1:15" hidden="1" x14ac:dyDescent="0.25">
      <c r="A93" s="72">
        <v>434</v>
      </c>
      <c r="B93" s="12" t="s">
        <v>391</v>
      </c>
      <c r="C93" s="73">
        <v>44927</v>
      </c>
      <c r="D93" s="73">
        <v>73415</v>
      </c>
      <c r="E93" s="1" t="s">
        <v>361</v>
      </c>
      <c r="F93" s="72"/>
      <c r="G93" s="12"/>
      <c r="I93" s="31"/>
      <c r="J93" s="31"/>
      <c r="K93" s="31"/>
      <c r="L93" s="31"/>
      <c r="M93" s="31"/>
      <c r="N93" s="30"/>
      <c r="O93" s="30"/>
    </row>
    <row r="94" spans="1:15" hidden="1" x14ac:dyDescent="0.25">
      <c r="A94" s="72">
        <v>635</v>
      </c>
      <c r="B94" s="12" t="s">
        <v>392</v>
      </c>
      <c r="C94" s="73">
        <v>42370</v>
      </c>
      <c r="D94" s="73">
        <v>73415</v>
      </c>
      <c r="E94" s="1" t="s">
        <v>182</v>
      </c>
      <c r="F94" s="72"/>
      <c r="G94" s="12"/>
      <c r="I94" s="31"/>
      <c r="J94" s="31"/>
      <c r="K94" s="31"/>
      <c r="L94" s="31"/>
      <c r="M94" s="31"/>
      <c r="N94" s="30"/>
      <c r="O94" s="30"/>
    </row>
    <row r="95" spans="1:15" hidden="1" x14ac:dyDescent="0.25">
      <c r="A95" s="72">
        <v>645</v>
      </c>
      <c r="B95" s="12" t="s">
        <v>393</v>
      </c>
      <c r="C95" s="73">
        <v>42370</v>
      </c>
      <c r="D95" s="73">
        <v>73415</v>
      </c>
      <c r="E95" s="1" t="s">
        <v>83</v>
      </c>
      <c r="F95" s="72"/>
      <c r="G95" s="12"/>
      <c r="I95" s="31"/>
      <c r="J95" s="31"/>
      <c r="K95" s="31"/>
      <c r="L95" s="31"/>
      <c r="M95" s="31"/>
      <c r="N95" s="30"/>
      <c r="O95" s="30"/>
    </row>
    <row r="96" spans="1:15" hidden="1" x14ac:dyDescent="0.25">
      <c r="A96" s="72">
        <v>683</v>
      </c>
      <c r="B96" s="12" t="s">
        <v>394</v>
      </c>
      <c r="C96" s="73">
        <v>42370</v>
      </c>
      <c r="D96" s="73">
        <v>73415</v>
      </c>
      <c r="E96" s="1" t="s">
        <v>248</v>
      </c>
      <c r="F96" s="72"/>
      <c r="G96" s="12"/>
      <c r="I96" s="31"/>
      <c r="J96" s="31"/>
      <c r="K96" s="31"/>
      <c r="L96" s="31"/>
      <c r="M96" s="31"/>
      <c r="N96" s="30"/>
      <c r="O96" s="30"/>
    </row>
    <row r="97" spans="1:15" hidden="1" x14ac:dyDescent="0.25">
      <c r="A97" s="72">
        <v>240</v>
      </c>
      <c r="B97" s="12" t="s">
        <v>379</v>
      </c>
      <c r="C97" s="73">
        <v>42370</v>
      </c>
      <c r="D97" s="73">
        <v>73415</v>
      </c>
      <c r="E97" s="1" t="s">
        <v>176</v>
      </c>
      <c r="F97" s="72"/>
      <c r="G97" s="12"/>
      <c r="H97" s="30"/>
      <c r="I97" s="31"/>
      <c r="J97" s="31"/>
      <c r="K97" s="31"/>
      <c r="L97" s="31"/>
      <c r="M97" s="31"/>
      <c r="N97" s="30"/>
      <c r="O97" s="30"/>
    </row>
    <row r="98" spans="1:15" hidden="1" x14ac:dyDescent="0.25">
      <c r="A98" s="72">
        <v>250</v>
      </c>
      <c r="B98" s="12" t="s">
        <v>380</v>
      </c>
      <c r="C98" s="73">
        <v>44927</v>
      </c>
      <c r="D98" s="73">
        <v>73415</v>
      </c>
      <c r="E98" s="1" t="s">
        <v>360</v>
      </c>
      <c r="F98" s="72"/>
      <c r="G98" s="12"/>
      <c r="H98" s="30"/>
      <c r="I98" s="31"/>
      <c r="J98" s="31"/>
      <c r="K98" s="31"/>
      <c r="L98" s="31"/>
      <c r="M98" s="31"/>
      <c r="N98" s="30"/>
      <c r="O98" s="30"/>
    </row>
    <row r="99" spans="1:15" hidden="1" x14ac:dyDescent="0.25">
      <c r="A99" s="72">
        <v>425</v>
      </c>
      <c r="B99" s="12" t="s">
        <v>384</v>
      </c>
      <c r="C99" s="73">
        <v>42370</v>
      </c>
      <c r="D99" s="73">
        <v>73415</v>
      </c>
      <c r="E99" s="1" t="s">
        <v>180</v>
      </c>
      <c r="F99" s="72"/>
      <c r="G99" s="12"/>
      <c r="H99" s="30"/>
      <c r="I99" s="31"/>
      <c r="J99" s="31"/>
      <c r="K99" s="31"/>
      <c r="L99" s="31"/>
      <c r="M99" s="31"/>
      <c r="N99" s="30"/>
      <c r="O99" s="30"/>
    </row>
    <row r="100" spans="1:15" hidden="1" x14ac:dyDescent="0.25">
      <c r="A100" s="72">
        <v>432</v>
      </c>
      <c r="B100" s="12" t="s">
        <v>390</v>
      </c>
      <c r="C100" s="73">
        <v>42370</v>
      </c>
      <c r="D100" s="73">
        <v>73415</v>
      </c>
      <c r="E100" s="1" t="s">
        <v>181</v>
      </c>
      <c r="F100" s="72"/>
      <c r="G100" s="12"/>
      <c r="H100" s="30"/>
      <c r="I100" s="31"/>
      <c r="J100" s="31"/>
      <c r="K100" s="31"/>
      <c r="L100" s="31"/>
      <c r="M100" s="31"/>
      <c r="N100" s="30"/>
      <c r="O100" s="30"/>
    </row>
    <row r="101" spans="1:15" hidden="1" x14ac:dyDescent="0.25">
      <c r="A101" s="72">
        <v>434</v>
      </c>
      <c r="B101" s="12" t="s">
        <v>391</v>
      </c>
      <c r="C101" s="73">
        <v>44927</v>
      </c>
      <c r="D101" s="73">
        <v>73415</v>
      </c>
      <c r="E101" s="1" t="s">
        <v>361</v>
      </c>
      <c r="F101" s="72"/>
      <c r="G101" s="12"/>
      <c r="H101" s="30"/>
      <c r="I101" s="31"/>
      <c r="J101" s="31"/>
      <c r="K101" s="31"/>
      <c r="L101" s="31"/>
      <c r="M101" s="31"/>
      <c r="N101" s="30"/>
      <c r="O101" s="30"/>
    </row>
    <row r="102" spans="1:15" hidden="1" x14ac:dyDescent="0.25">
      <c r="A102" s="69" t="s">
        <v>362</v>
      </c>
      <c r="B102" s="69" t="s">
        <v>363</v>
      </c>
      <c r="C102" s="69" t="s">
        <v>364</v>
      </c>
      <c r="D102" s="69" t="s">
        <v>3</v>
      </c>
      <c r="E102" s="1"/>
      <c r="H102" s="31"/>
      <c r="I102" s="31"/>
      <c r="J102" s="31"/>
      <c r="K102" s="31"/>
      <c r="L102" s="31"/>
      <c r="M102" s="31"/>
      <c r="N102" s="30"/>
      <c r="O102" s="30"/>
    </row>
    <row r="103" spans="1:15" hidden="1" x14ac:dyDescent="0.25">
      <c r="A103" s="70">
        <v>961</v>
      </c>
      <c r="B103" s="69" t="s">
        <v>395</v>
      </c>
      <c r="C103" s="70">
        <v>2023</v>
      </c>
      <c r="D103" s="69" t="s">
        <v>396</v>
      </c>
      <c r="E103" s="1"/>
      <c r="H103" s="31"/>
      <c r="I103" s="31"/>
      <c r="J103" s="31"/>
      <c r="K103" s="31"/>
      <c r="L103" s="31"/>
      <c r="M103" s="31"/>
      <c r="N103" s="30"/>
      <c r="O103" s="30"/>
    </row>
    <row r="104" spans="1:15" hidden="1" x14ac:dyDescent="0.25">
      <c r="A104" s="187" t="s">
        <v>367</v>
      </c>
      <c r="B104" s="187"/>
      <c r="C104" s="187"/>
      <c r="D104" s="187"/>
      <c r="E104" s="1"/>
      <c r="H104" s="31"/>
      <c r="I104" s="31"/>
      <c r="J104" s="31"/>
      <c r="K104" s="31"/>
      <c r="L104" s="31"/>
      <c r="M104" s="31"/>
      <c r="N104" s="30"/>
      <c r="O104" s="30"/>
    </row>
    <row r="105" spans="1:15" hidden="1" x14ac:dyDescent="0.25">
      <c r="A105" s="71" t="s">
        <v>368</v>
      </c>
      <c r="B105" s="71" t="s">
        <v>369</v>
      </c>
      <c r="C105" s="71" t="s">
        <v>370</v>
      </c>
      <c r="D105" s="71" t="s">
        <v>371</v>
      </c>
      <c r="E105" s="1"/>
      <c r="H105" s="31"/>
      <c r="I105" s="31"/>
      <c r="J105" s="31"/>
      <c r="K105" s="31"/>
      <c r="L105" s="31"/>
      <c r="M105" s="31"/>
      <c r="N105" s="30"/>
      <c r="O105" s="30"/>
    </row>
    <row r="106" spans="1:15" hidden="1" x14ac:dyDescent="0.25">
      <c r="A106" s="72">
        <v>112</v>
      </c>
      <c r="B106" s="12" t="s">
        <v>397</v>
      </c>
      <c r="C106" s="73">
        <v>44927</v>
      </c>
      <c r="D106" s="73">
        <v>73415</v>
      </c>
      <c r="E106" s="1" t="s">
        <v>471</v>
      </c>
      <c r="F106" s="72"/>
      <c r="G106" s="12"/>
      <c r="H106" s="31"/>
      <c r="I106" s="31"/>
      <c r="J106" s="31"/>
      <c r="K106" s="31"/>
      <c r="L106" s="31"/>
      <c r="M106" s="31"/>
      <c r="N106" s="30"/>
      <c r="O106" s="30"/>
    </row>
    <row r="107" spans="1:15" hidden="1" x14ac:dyDescent="0.25">
      <c r="A107" s="72">
        <v>113</v>
      </c>
      <c r="B107" s="12" t="s">
        <v>398</v>
      </c>
      <c r="C107" s="73">
        <v>44927</v>
      </c>
      <c r="D107" s="73">
        <v>45291</v>
      </c>
      <c r="E107" s="1" t="s">
        <v>472</v>
      </c>
      <c r="F107" s="72"/>
      <c r="G107" s="12"/>
      <c r="H107" s="31"/>
      <c r="I107" s="31"/>
      <c r="J107" s="31"/>
      <c r="K107" s="31"/>
      <c r="L107" s="31"/>
      <c r="M107" s="31"/>
      <c r="N107" s="30"/>
      <c r="O107" s="30"/>
    </row>
    <row r="108" spans="1:15" hidden="1" x14ac:dyDescent="0.25">
      <c r="A108" s="72">
        <v>114</v>
      </c>
      <c r="B108" s="12" t="s">
        <v>399</v>
      </c>
      <c r="C108" s="73">
        <v>42370</v>
      </c>
      <c r="D108" s="73">
        <v>73415</v>
      </c>
      <c r="E108" s="1" t="s">
        <v>187</v>
      </c>
      <c r="F108" s="72"/>
      <c r="G108" s="12"/>
      <c r="H108" s="31"/>
      <c r="I108" s="31"/>
      <c r="J108" s="31"/>
      <c r="K108" s="31"/>
      <c r="L108" s="31"/>
      <c r="M108" s="31"/>
      <c r="N108" s="30"/>
      <c r="O108" s="30"/>
    </row>
    <row r="109" spans="1:15" hidden="1" x14ac:dyDescent="0.25">
      <c r="A109" s="72">
        <v>115</v>
      </c>
      <c r="B109" s="12" t="s">
        <v>400</v>
      </c>
      <c r="C109" s="73">
        <v>42370</v>
      </c>
      <c r="D109" s="73">
        <v>73415</v>
      </c>
      <c r="E109" s="1" t="s">
        <v>29</v>
      </c>
      <c r="F109" s="72"/>
      <c r="G109" s="12"/>
      <c r="H109" s="31"/>
      <c r="I109" s="31"/>
      <c r="J109" s="31"/>
      <c r="K109" s="31"/>
      <c r="L109" s="31"/>
      <c r="M109" s="31"/>
      <c r="N109" s="30"/>
      <c r="O109" s="30"/>
    </row>
    <row r="110" spans="1:15" hidden="1" x14ac:dyDescent="0.25">
      <c r="A110" s="72">
        <v>116</v>
      </c>
      <c r="B110" s="12" t="s">
        <v>401</v>
      </c>
      <c r="C110" s="73">
        <v>42370</v>
      </c>
      <c r="D110" s="73">
        <v>73415</v>
      </c>
      <c r="E110" s="1" t="s">
        <v>188</v>
      </c>
      <c r="F110" s="72"/>
      <c r="G110" s="12"/>
      <c r="H110" s="31"/>
      <c r="I110" s="31"/>
      <c r="J110" s="31"/>
      <c r="K110" s="31"/>
      <c r="L110" s="31"/>
      <c r="M110" s="31"/>
      <c r="N110" s="30"/>
      <c r="O110" s="30"/>
    </row>
    <row r="111" spans="1:15" hidden="1" x14ac:dyDescent="0.25">
      <c r="A111" s="72">
        <v>118</v>
      </c>
      <c r="B111" s="12" t="s">
        <v>402</v>
      </c>
      <c r="C111" s="73">
        <v>42370</v>
      </c>
      <c r="D111" s="73">
        <v>73415</v>
      </c>
      <c r="E111" s="1" t="s">
        <v>189</v>
      </c>
      <c r="F111" s="72"/>
      <c r="G111" s="12"/>
      <c r="H111" s="31"/>
      <c r="I111" s="31"/>
      <c r="J111" s="31"/>
      <c r="K111" s="31"/>
      <c r="L111" s="31"/>
      <c r="M111" s="31"/>
      <c r="N111" s="30"/>
      <c r="O111" s="30"/>
    </row>
    <row r="112" spans="1:15" hidden="1" x14ac:dyDescent="0.25">
      <c r="A112" s="72">
        <v>119</v>
      </c>
      <c r="B112" s="12" t="s">
        <v>403</v>
      </c>
      <c r="C112" s="73">
        <v>42370</v>
      </c>
      <c r="D112" s="73">
        <v>73415</v>
      </c>
      <c r="E112" s="1" t="s">
        <v>190</v>
      </c>
      <c r="F112" s="72"/>
      <c r="G112" s="12"/>
      <c r="H112" s="31"/>
      <c r="I112" s="31"/>
      <c r="J112" s="31"/>
      <c r="K112" s="31"/>
      <c r="L112" s="31"/>
      <c r="M112" s="31"/>
      <c r="N112" s="30"/>
      <c r="O112" s="30"/>
    </row>
    <row r="113" spans="1:15" hidden="1" x14ac:dyDescent="0.25">
      <c r="A113" s="72">
        <v>120</v>
      </c>
      <c r="B113" s="12" t="s">
        <v>404</v>
      </c>
      <c r="C113" s="73">
        <v>42370</v>
      </c>
      <c r="D113" s="73">
        <v>73415</v>
      </c>
      <c r="E113" s="1" t="s">
        <v>153</v>
      </c>
      <c r="F113" s="72"/>
      <c r="G113" s="12"/>
      <c r="H113" s="31"/>
      <c r="I113" s="31"/>
      <c r="J113" s="31"/>
      <c r="K113" s="31"/>
      <c r="L113" s="31"/>
      <c r="M113" s="31"/>
      <c r="N113" s="30"/>
      <c r="O113" s="30"/>
    </row>
    <row r="114" spans="1:15" hidden="1" x14ac:dyDescent="0.25">
      <c r="A114" s="72">
        <v>121</v>
      </c>
      <c r="B114" s="12" t="s">
        <v>405</v>
      </c>
      <c r="C114" s="73">
        <v>42370</v>
      </c>
      <c r="D114" s="73">
        <v>73415</v>
      </c>
      <c r="E114" s="1" t="s">
        <v>191</v>
      </c>
      <c r="F114" s="72"/>
      <c r="G114" s="12"/>
      <c r="H114" s="31"/>
      <c r="I114" s="31"/>
      <c r="J114" s="31"/>
      <c r="K114" s="31"/>
      <c r="L114" s="31"/>
      <c r="M114" s="31"/>
      <c r="N114" s="30"/>
      <c r="O114" s="30"/>
    </row>
    <row r="115" spans="1:15" hidden="1" x14ac:dyDescent="0.25">
      <c r="A115" s="72">
        <v>122</v>
      </c>
      <c r="B115" s="12" t="s">
        <v>406</v>
      </c>
      <c r="C115" s="73">
        <v>42370</v>
      </c>
      <c r="D115" s="73">
        <v>73415</v>
      </c>
      <c r="E115" s="1" t="s">
        <v>192</v>
      </c>
      <c r="F115" s="72"/>
      <c r="G115" s="12"/>
      <c r="H115" s="31"/>
      <c r="I115" s="31"/>
      <c r="J115" s="31"/>
      <c r="K115" s="31"/>
      <c r="L115" s="31"/>
      <c r="M115" s="31"/>
      <c r="N115" s="30"/>
      <c r="O115" s="30"/>
    </row>
    <row r="116" spans="1:15" hidden="1" x14ac:dyDescent="0.25">
      <c r="A116" s="72">
        <v>125</v>
      </c>
      <c r="B116" s="12" t="s">
        <v>407</v>
      </c>
      <c r="C116" s="73">
        <v>42370</v>
      </c>
      <c r="D116" s="73">
        <v>73415</v>
      </c>
      <c r="E116" s="1" t="s">
        <v>35</v>
      </c>
      <c r="F116" s="72"/>
      <c r="G116" s="12"/>
      <c r="H116" s="31"/>
      <c r="I116" s="31"/>
      <c r="J116" s="31"/>
      <c r="K116" s="31"/>
      <c r="L116" s="31"/>
      <c r="M116" s="31"/>
      <c r="N116" s="30"/>
      <c r="O116" s="30"/>
    </row>
    <row r="117" spans="1:15" hidden="1" x14ac:dyDescent="0.25">
      <c r="A117" s="72">
        <v>126</v>
      </c>
      <c r="B117" s="12" t="s">
        <v>408</v>
      </c>
      <c r="C117" s="73">
        <v>44927</v>
      </c>
      <c r="D117" s="73">
        <v>73415</v>
      </c>
      <c r="E117" s="1" t="s">
        <v>473</v>
      </c>
      <c r="F117" s="72"/>
      <c r="G117" s="12"/>
      <c r="H117" s="31"/>
      <c r="I117" s="31"/>
      <c r="J117" s="31"/>
      <c r="K117" s="31"/>
      <c r="L117" s="31"/>
      <c r="M117" s="31"/>
      <c r="N117" s="30"/>
      <c r="O117" s="30"/>
    </row>
    <row r="118" spans="1:15" hidden="1" x14ac:dyDescent="0.25">
      <c r="A118" s="72">
        <v>131</v>
      </c>
      <c r="B118" s="12" t="s">
        <v>409</v>
      </c>
      <c r="C118" s="73">
        <v>42370</v>
      </c>
      <c r="D118" s="73">
        <v>73415</v>
      </c>
      <c r="E118" s="1" t="s">
        <v>36</v>
      </c>
      <c r="F118" s="72"/>
      <c r="G118" s="12"/>
      <c r="H118" s="31"/>
      <c r="I118" s="31"/>
      <c r="J118" s="31"/>
      <c r="K118" s="31"/>
      <c r="L118" s="31"/>
      <c r="M118" s="31"/>
      <c r="N118" s="30"/>
      <c r="O118" s="30"/>
    </row>
    <row r="119" spans="1:15" hidden="1" x14ac:dyDescent="0.25">
      <c r="A119" s="72">
        <v>132</v>
      </c>
      <c r="B119" s="12" t="s">
        <v>410</v>
      </c>
      <c r="C119" s="73">
        <v>42370</v>
      </c>
      <c r="D119" s="73">
        <v>73415</v>
      </c>
      <c r="E119" s="1" t="s">
        <v>37</v>
      </c>
      <c r="F119" s="72"/>
      <c r="G119" s="12"/>
      <c r="H119" s="31"/>
      <c r="I119" s="31"/>
      <c r="J119" s="31"/>
      <c r="K119" s="31"/>
      <c r="L119" s="31"/>
      <c r="M119" s="31"/>
      <c r="N119" s="30"/>
      <c r="O119" s="30"/>
    </row>
    <row r="120" spans="1:15" hidden="1" x14ac:dyDescent="0.25">
      <c r="A120" s="72">
        <v>142</v>
      </c>
      <c r="B120" s="12" t="s">
        <v>411</v>
      </c>
      <c r="C120" s="73">
        <v>42370</v>
      </c>
      <c r="D120" s="73">
        <v>73415</v>
      </c>
      <c r="E120" s="1" t="s">
        <v>38</v>
      </c>
      <c r="F120" s="72"/>
      <c r="G120" s="12"/>
      <c r="H120" s="31"/>
      <c r="I120" s="31"/>
      <c r="J120" s="31"/>
      <c r="K120" s="31"/>
      <c r="L120" s="31"/>
      <c r="M120" s="31"/>
      <c r="N120" s="30"/>
      <c r="O120" s="30"/>
    </row>
    <row r="121" spans="1:15" hidden="1" x14ac:dyDescent="0.25">
      <c r="A121" s="72">
        <v>143</v>
      </c>
      <c r="B121" s="12" t="s">
        <v>412</v>
      </c>
      <c r="C121" s="73">
        <v>42370</v>
      </c>
      <c r="D121" s="73">
        <v>73415</v>
      </c>
      <c r="E121" s="1" t="s">
        <v>39</v>
      </c>
      <c r="F121" s="72"/>
      <c r="G121" s="12"/>
      <c r="H121" s="31"/>
      <c r="I121" s="31"/>
      <c r="J121" s="31"/>
      <c r="K121" s="31"/>
      <c r="L121" s="31"/>
      <c r="M121" s="31"/>
      <c r="N121" s="30"/>
      <c r="O121" s="30"/>
    </row>
    <row r="122" spans="1:15" hidden="1" x14ac:dyDescent="0.25">
      <c r="A122" s="72">
        <v>144</v>
      </c>
      <c r="B122" s="12" t="s">
        <v>413</v>
      </c>
      <c r="C122" s="73">
        <v>42370</v>
      </c>
      <c r="D122" s="73">
        <v>73415</v>
      </c>
      <c r="E122" s="1" t="s">
        <v>183</v>
      </c>
      <c r="F122" s="72"/>
      <c r="G122" s="12"/>
      <c r="H122" s="31"/>
      <c r="I122" s="31"/>
      <c r="J122" s="31"/>
      <c r="K122" s="31"/>
      <c r="L122" s="31"/>
      <c r="M122" s="31"/>
      <c r="N122" s="30"/>
      <c r="O122" s="30"/>
    </row>
    <row r="123" spans="1:15" hidden="1" x14ac:dyDescent="0.25">
      <c r="A123" s="72">
        <v>145</v>
      </c>
      <c r="B123" s="12" t="s">
        <v>414</v>
      </c>
      <c r="C123" s="73">
        <v>44927</v>
      </c>
      <c r="D123" s="73">
        <v>73415</v>
      </c>
      <c r="E123" s="1" t="s">
        <v>474</v>
      </c>
      <c r="F123" s="72"/>
      <c r="G123" s="12"/>
      <c r="H123" s="31"/>
      <c r="I123" s="31"/>
      <c r="J123" s="31"/>
      <c r="K123" s="31"/>
      <c r="L123" s="31"/>
      <c r="M123" s="31"/>
      <c r="N123" s="30"/>
      <c r="O123" s="30"/>
    </row>
    <row r="124" spans="1:15" hidden="1" x14ac:dyDescent="0.25">
      <c r="A124" s="72">
        <v>150</v>
      </c>
      <c r="B124" s="12" t="s">
        <v>415</v>
      </c>
      <c r="C124" s="73">
        <v>44927</v>
      </c>
      <c r="D124" s="73">
        <v>73415</v>
      </c>
      <c r="E124" s="1" t="s">
        <v>475</v>
      </c>
      <c r="F124" s="72"/>
      <c r="G124" s="12"/>
      <c r="H124" s="31"/>
      <c r="I124" s="31"/>
      <c r="J124" s="31"/>
      <c r="K124" s="31"/>
      <c r="L124" s="31"/>
      <c r="M124" s="31"/>
      <c r="N124" s="30"/>
      <c r="O124" s="30"/>
    </row>
    <row r="125" spans="1:15" hidden="1" x14ac:dyDescent="0.25">
      <c r="A125" s="72">
        <v>156</v>
      </c>
      <c r="B125" s="12" t="s">
        <v>416</v>
      </c>
      <c r="C125" s="73">
        <v>42370</v>
      </c>
      <c r="D125" s="73">
        <v>73415</v>
      </c>
      <c r="E125" s="1" t="s">
        <v>41</v>
      </c>
      <c r="F125" s="72"/>
      <c r="G125" s="12"/>
      <c r="H125" s="31"/>
      <c r="I125" s="31"/>
      <c r="J125" s="31"/>
      <c r="K125" s="31"/>
      <c r="L125" s="31"/>
      <c r="M125" s="31"/>
      <c r="N125" s="30"/>
      <c r="O125" s="30"/>
    </row>
    <row r="126" spans="1:15" hidden="1" x14ac:dyDescent="0.25">
      <c r="A126" s="72">
        <v>157</v>
      </c>
      <c r="B126" s="12" t="s">
        <v>417</v>
      </c>
      <c r="C126" s="73">
        <v>42370</v>
      </c>
      <c r="D126" s="73">
        <v>73415</v>
      </c>
      <c r="E126" s="1" t="s">
        <v>42</v>
      </c>
      <c r="F126" s="72"/>
      <c r="G126" s="12"/>
      <c r="H126" s="31"/>
      <c r="I126" s="31"/>
      <c r="J126" s="31"/>
      <c r="K126" s="31"/>
      <c r="L126" s="31"/>
      <c r="M126" s="31"/>
      <c r="N126" s="30"/>
      <c r="O126" s="30"/>
    </row>
    <row r="127" spans="1:15" hidden="1" x14ac:dyDescent="0.25">
      <c r="A127" s="72">
        <v>188</v>
      </c>
      <c r="B127" s="12" t="s">
        <v>418</v>
      </c>
      <c r="C127" s="73">
        <v>44562</v>
      </c>
      <c r="D127" s="73">
        <v>73415</v>
      </c>
      <c r="E127" s="1" t="s">
        <v>476</v>
      </c>
      <c r="F127" s="72"/>
      <c r="G127" s="12"/>
      <c r="H127" s="31"/>
      <c r="I127" s="31"/>
      <c r="J127" s="31"/>
      <c r="K127" s="31"/>
      <c r="L127" s="31"/>
      <c r="M127" s="31"/>
      <c r="N127" s="30"/>
      <c r="O127" s="30"/>
    </row>
    <row r="128" spans="1:15" hidden="1" x14ac:dyDescent="0.25">
      <c r="A128" s="72">
        <v>704</v>
      </c>
      <c r="B128" s="12" t="s">
        <v>419</v>
      </c>
      <c r="C128" s="73">
        <v>42370</v>
      </c>
      <c r="D128" s="73">
        <v>73415</v>
      </c>
      <c r="E128" s="1" t="s">
        <v>251</v>
      </c>
      <c r="F128" s="72"/>
      <c r="G128" s="12"/>
      <c r="H128" s="31"/>
      <c r="I128" s="31"/>
      <c r="J128" s="31"/>
      <c r="K128" s="31"/>
      <c r="L128" s="31"/>
      <c r="M128" s="31"/>
      <c r="N128" s="30"/>
      <c r="O128" s="30"/>
    </row>
    <row r="129" spans="1:15" hidden="1" x14ac:dyDescent="0.25">
      <c r="A129" s="72">
        <v>760</v>
      </c>
      <c r="B129" s="12" t="s">
        <v>420</v>
      </c>
      <c r="C129" s="73">
        <v>42370</v>
      </c>
      <c r="D129" s="73">
        <v>73415</v>
      </c>
      <c r="E129" s="1" t="s">
        <v>295</v>
      </c>
      <c r="F129" s="72"/>
      <c r="G129" s="12"/>
      <c r="H129" s="31"/>
      <c r="I129" s="31"/>
      <c r="J129" s="31"/>
      <c r="K129" s="31"/>
      <c r="L129" s="31"/>
      <c r="M129" s="31"/>
      <c r="N129" s="30"/>
      <c r="O129" s="30"/>
    </row>
    <row r="130" spans="1:15" ht="15.75" hidden="1" thickBot="1" x14ac:dyDescent="0.3">
      <c r="A130" s="75">
        <v>803</v>
      </c>
      <c r="B130" s="76" t="s">
        <v>421</v>
      </c>
      <c r="C130" s="77">
        <v>42370</v>
      </c>
      <c r="D130" s="77">
        <v>73415</v>
      </c>
      <c r="E130" s="31" t="s">
        <v>337</v>
      </c>
      <c r="F130" s="75"/>
      <c r="G130" s="76"/>
      <c r="H130" s="74"/>
      <c r="I130" s="74"/>
      <c r="J130" s="31"/>
      <c r="K130" s="31"/>
      <c r="L130" s="31"/>
      <c r="M130" s="31"/>
      <c r="N130" s="30"/>
      <c r="O130" s="30"/>
    </row>
    <row r="131" spans="1:15" ht="15.75" hidden="1" thickTop="1" x14ac:dyDescent="0.25">
      <c r="A131" s="78" t="s">
        <v>362</v>
      </c>
      <c r="B131" s="79" t="s">
        <v>363</v>
      </c>
      <c r="C131" s="79" t="s">
        <v>364</v>
      </c>
      <c r="D131" s="79" t="s">
        <v>3</v>
      </c>
      <c r="E131" s="80"/>
      <c r="H131" s="31"/>
      <c r="I131" s="31"/>
      <c r="J131" s="31"/>
      <c r="K131" s="31"/>
      <c r="L131" s="31"/>
      <c r="M131" s="31"/>
      <c r="N131" s="30"/>
      <c r="O131" s="30"/>
    </row>
    <row r="132" spans="1:15" hidden="1" x14ac:dyDescent="0.25">
      <c r="A132" s="81">
        <v>928</v>
      </c>
      <c r="B132" s="82" t="s">
        <v>422</v>
      </c>
      <c r="C132" s="83">
        <v>2023</v>
      </c>
      <c r="D132" s="82" t="s">
        <v>423</v>
      </c>
      <c r="E132" s="84"/>
      <c r="H132" s="31"/>
      <c r="I132" s="31"/>
      <c r="J132" s="31"/>
      <c r="K132" s="31"/>
      <c r="L132" s="31"/>
      <c r="M132" s="31"/>
      <c r="N132" s="30"/>
      <c r="O132" s="30"/>
    </row>
    <row r="133" spans="1:15" hidden="1" x14ac:dyDescent="0.25">
      <c r="A133" s="190" t="s">
        <v>367</v>
      </c>
      <c r="B133" s="187"/>
      <c r="C133" s="187"/>
      <c r="D133" s="187"/>
      <c r="E133" s="84"/>
      <c r="H133" s="31"/>
      <c r="I133" s="31"/>
      <c r="J133" s="31"/>
      <c r="K133" s="31"/>
      <c r="L133" s="31"/>
      <c r="M133" s="31"/>
      <c r="N133" s="30"/>
      <c r="O133" s="30"/>
    </row>
    <row r="134" spans="1:15" hidden="1" x14ac:dyDescent="0.25">
      <c r="A134" s="85" t="s">
        <v>368</v>
      </c>
      <c r="B134" s="71" t="s">
        <v>369</v>
      </c>
      <c r="C134" s="71" t="s">
        <v>370</v>
      </c>
      <c r="D134" s="71" t="s">
        <v>371</v>
      </c>
      <c r="E134" s="84"/>
      <c r="H134" s="31"/>
      <c r="I134" s="31"/>
      <c r="J134" s="31"/>
      <c r="K134" s="31"/>
      <c r="L134" s="31"/>
      <c r="M134" s="31"/>
      <c r="N134" s="30"/>
      <c r="O134" s="30"/>
    </row>
    <row r="135" spans="1:15" hidden="1" x14ac:dyDescent="0.25">
      <c r="A135" s="86">
        <v>780</v>
      </c>
      <c r="B135" s="12" t="s">
        <v>424</v>
      </c>
      <c r="C135" s="73">
        <v>42370</v>
      </c>
      <c r="D135" s="73">
        <v>73415</v>
      </c>
      <c r="E135" s="87" t="str">
        <f t="shared" ref="E135:E136" si="22">A135&amp;" "&amp;B135</f>
        <v>780 Begonien</v>
      </c>
      <c r="H135" s="31"/>
      <c r="I135" s="31"/>
      <c r="J135" s="31"/>
      <c r="K135" s="31"/>
      <c r="L135" s="31"/>
      <c r="M135" s="31"/>
      <c r="N135" s="30"/>
      <c r="O135" s="30"/>
    </row>
    <row r="136" spans="1:15" hidden="1" x14ac:dyDescent="0.25">
      <c r="A136" s="86">
        <v>791</v>
      </c>
      <c r="B136" s="12" t="s">
        <v>425</v>
      </c>
      <c r="C136" s="73">
        <v>42370</v>
      </c>
      <c r="D136" s="73">
        <v>73415</v>
      </c>
      <c r="E136" s="87" t="str">
        <f t="shared" si="22"/>
        <v>791 Knollenbegonien</v>
      </c>
      <c r="H136" s="31"/>
      <c r="I136" s="31"/>
      <c r="J136" s="31"/>
      <c r="K136" s="31"/>
      <c r="L136" s="31"/>
      <c r="M136" s="31"/>
      <c r="N136" s="30"/>
      <c r="O136" s="30"/>
    </row>
    <row r="137" spans="1:15" hidden="1" x14ac:dyDescent="0.25">
      <c r="A137" s="88" t="s">
        <v>362</v>
      </c>
      <c r="B137" s="82" t="s">
        <v>363</v>
      </c>
      <c r="C137" s="82" t="s">
        <v>364</v>
      </c>
      <c r="D137" s="82" t="s">
        <v>3</v>
      </c>
      <c r="E137" s="84"/>
      <c r="H137" s="31"/>
      <c r="I137" s="31"/>
      <c r="J137" s="31"/>
      <c r="K137" s="31"/>
      <c r="L137" s="31"/>
      <c r="M137" s="31"/>
      <c r="N137" s="30"/>
      <c r="O137" s="30"/>
    </row>
    <row r="138" spans="1:15" hidden="1" x14ac:dyDescent="0.25">
      <c r="A138" s="81">
        <v>836</v>
      </c>
      <c r="B138" s="82" t="s">
        <v>426</v>
      </c>
      <c r="C138" s="83">
        <v>2023</v>
      </c>
      <c r="D138" s="82" t="s">
        <v>427</v>
      </c>
      <c r="E138" s="84"/>
      <c r="H138" s="31"/>
      <c r="I138" s="31"/>
      <c r="J138" s="31"/>
      <c r="K138" s="31"/>
      <c r="L138" s="31"/>
      <c r="M138" s="31"/>
      <c r="N138" s="30"/>
      <c r="O138" s="30"/>
    </row>
    <row r="139" spans="1:15" hidden="1" x14ac:dyDescent="0.25">
      <c r="A139" s="190" t="s">
        <v>367</v>
      </c>
      <c r="B139" s="187"/>
      <c r="C139" s="187"/>
      <c r="D139" s="187"/>
      <c r="E139" s="84"/>
      <c r="H139" s="31"/>
      <c r="I139" s="31"/>
      <c r="J139" s="31"/>
      <c r="K139" s="31"/>
      <c r="L139" s="31"/>
      <c r="M139" s="31"/>
      <c r="N139" s="30"/>
      <c r="O139" s="30"/>
    </row>
    <row r="140" spans="1:15" hidden="1" x14ac:dyDescent="0.25">
      <c r="A140" s="85" t="s">
        <v>368</v>
      </c>
      <c r="B140" s="71" t="s">
        <v>369</v>
      </c>
      <c r="C140" s="71" t="s">
        <v>370</v>
      </c>
      <c r="D140" s="71" t="s">
        <v>371</v>
      </c>
      <c r="E140" s="84"/>
      <c r="H140" s="31"/>
      <c r="I140" s="31"/>
      <c r="J140" s="31"/>
      <c r="K140" s="31"/>
      <c r="L140" s="31"/>
      <c r="M140" s="31"/>
      <c r="N140" s="30"/>
      <c r="O140" s="30"/>
    </row>
    <row r="141" spans="1:15" hidden="1" x14ac:dyDescent="0.25">
      <c r="A141" s="86">
        <v>317</v>
      </c>
      <c r="B141" s="12" t="s">
        <v>428</v>
      </c>
      <c r="C141" s="73">
        <v>43831</v>
      </c>
      <c r="D141" s="73">
        <v>73415</v>
      </c>
      <c r="E141" s="87" t="str">
        <f t="shared" ref="E141:E142" si="23">A141&amp;" "&amp;B141</f>
        <v>317 Ölrettich</v>
      </c>
      <c r="H141" s="31"/>
      <c r="I141" s="31"/>
      <c r="J141" s="31"/>
      <c r="K141" s="31"/>
      <c r="L141" s="31"/>
      <c r="M141" s="31"/>
      <c r="N141" s="30"/>
      <c r="O141" s="30"/>
    </row>
    <row r="142" spans="1:15" hidden="1" x14ac:dyDescent="0.25">
      <c r="A142" s="86">
        <v>618</v>
      </c>
      <c r="B142" s="12" t="s">
        <v>429</v>
      </c>
      <c r="C142" s="73">
        <v>42370</v>
      </c>
      <c r="D142" s="73">
        <v>73415</v>
      </c>
      <c r="E142" s="87" t="str">
        <f t="shared" si="23"/>
        <v>618 Gartenrettiche (Weiße/rote Rettiche, schwarzer Winterrettich, Ölrettich, Radieschen)</v>
      </c>
      <c r="H142" s="31"/>
      <c r="I142" s="31"/>
      <c r="J142" s="31"/>
      <c r="K142" s="31"/>
      <c r="L142" s="31"/>
      <c r="M142" s="31"/>
      <c r="N142" s="30"/>
      <c r="O142" s="30"/>
    </row>
    <row r="143" spans="1:15" hidden="1" x14ac:dyDescent="0.25">
      <c r="A143" s="88" t="s">
        <v>362</v>
      </c>
      <c r="B143" s="82" t="s">
        <v>363</v>
      </c>
      <c r="C143" s="82" t="s">
        <v>364</v>
      </c>
      <c r="D143" s="82" t="s">
        <v>3</v>
      </c>
      <c r="E143" s="84"/>
      <c r="H143" s="31"/>
      <c r="I143" s="31"/>
      <c r="J143" s="31"/>
      <c r="K143" s="31"/>
      <c r="L143" s="31"/>
      <c r="M143" s="31"/>
      <c r="N143" s="30"/>
      <c r="O143" s="30"/>
    </row>
    <row r="144" spans="1:15" hidden="1" x14ac:dyDescent="0.25">
      <c r="A144" s="81">
        <v>806</v>
      </c>
      <c r="B144" s="82" t="s">
        <v>430</v>
      </c>
      <c r="C144" s="83">
        <v>2023</v>
      </c>
      <c r="D144" s="82" t="s">
        <v>431</v>
      </c>
      <c r="E144" s="84"/>
      <c r="H144" s="31"/>
      <c r="I144" s="31"/>
      <c r="J144" s="31"/>
      <c r="K144" s="31"/>
      <c r="L144" s="31"/>
      <c r="M144" s="31"/>
      <c r="N144" s="30"/>
      <c r="O144" s="30"/>
    </row>
    <row r="145" spans="1:15" hidden="1" x14ac:dyDescent="0.25">
      <c r="A145" s="190" t="s">
        <v>367</v>
      </c>
      <c r="B145" s="187"/>
      <c r="C145" s="187"/>
      <c r="D145" s="187"/>
      <c r="E145" s="84"/>
      <c r="H145" s="31"/>
      <c r="I145" s="31"/>
      <c r="J145" s="31"/>
      <c r="K145" s="31"/>
      <c r="L145" s="31"/>
      <c r="M145" s="31"/>
      <c r="N145" s="30"/>
      <c r="O145" s="30"/>
    </row>
    <row r="146" spans="1:15" hidden="1" x14ac:dyDescent="0.25">
      <c r="A146" s="85" t="s">
        <v>368</v>
      </c>
      <c r="B146" s="71" t="s">
        <v>369</v>
      </c>
      <c r="C146" s="71" t="s">
        <v>370</v>
      </c>
      <c r="D146" s="71" t="s">
        <v>371</v>
      </c>
      <c r="E146" s="84"/>
      <c r="H146" s="31"/>
      <c r="I146" s="31"/>
      <c r="J146" s="31"/>
      <c r="K146" s="31"/>
      <c r="L146" s="31"/>
      <c r="M146" s="31"/>
      <c r="N146" s="30"/>
      <c r="O146" s="30"/>
    </row>
    <row r="147" spans="1:15" hidden="1" x14ac:dyDescent="0.25">
      <c r="A147" s="86">
        <v>320</v>
      </c>
      <c r="B147" s="12" t="s">
        <v>432</v>
      </c>
      <c r="C147" s="73">
        <v>42370</v>
      </c>
      <c r="D147" s="73">
        <v>73415</v>
      </c>
      <c r="E147" s="87" t="str">
        <f t="shared" ref="E147:E148" si="24">A147&amp;" "&amp;B147</f>
        <v>320 Sonnenblumen</v>
      </c>
      <c r="H147" s="31"/>
      <c r="I147" s="31"/>
      <c r="J147" s="31"/>
      <c r="K147" s="31"/>
      <c r="L147" s="31"/>
      <c r="M147" s="31"/>
      <c r="N147" s="30"/>
      <c r="O147" s="30"/>
    </row>
    <row r="148" spans="1:15" hidden="1" x14ac:dyDescent="0.25">
      <c r="A148" s="86">
        <v>604</v>
      </c>
      <c r="B148" s="12" t="s">
        <v>433</v>
      </c>
      <c r="C148" s="73">
        <v>42370</v>
      </c>
      <c r="D148" s="73">
        <v>73415</v>
      </c>
      <c r="E148" s="87" t="str">
        <f t="shared" si="24"/>
        <v>604 Topinambur</v>
      </c>
      <c r="H148" s="31"/>
      <c r="I148" s="31"/>
      <c r="J148" s="31"/>
      <c r="K148" s="31"/>
      <c r="L148" s="31"/>
      <c r="M148" s="31"/>
      <c r="N148" s="30"/>
      <c r="O148" s="30"/>
    </row>
    <row r="149" spans="1:15" hidden="1" x14ac:dyDescent="0.25">
      <c r="A149" s="88" t="s">
        <v>362</v>
      </c>
      <c r="B149" s="82" t="s">
        <v>363</v>
      </c>
      <c r="C149" s="82" t="s">
        <v>364</v>
      </c>
      <c r="D149" s="82" t="s">
        <v>3</v>
      </c>
      <c r="E149" s="84"/>
      <c r="H149" s="31"/>
      <c r="I149" s="31"/>
      <c r="J149" s="31"/>
      <c r="K149" s="31"/>
      <c r="L149" s="31"/>
      <c r="M149" s="31"/>
      <c r="N149" s="30"/>
      <c r="O149" s="30"/>
    </row>
    <row r="150" spans="1:15" hidden="1" x14ac:dyDescent="0.25">
      <c r="A150" s="81">
        <v>718</v>
      </c>
      <c r="B150" s="82" t="s">
        <v>434</v>
      </c>
      <c r="C150" s="83">
        <v>2023</v>
      </c>
      <c r="D150" s="82" t="s">
        <v>435</v>
      </c>
      <c r="E150" s="84"/>
      <c r="H150" s="31"/>
      <c r="I150" s="31"/>
      <c r="J150" s="31"/>
      <c r="K150" s="31"/>
      <c r="L150" s="31"/>
      <c r="M150" s="31"/>
      <c r="N150" s="30"/>
      <c r="O150" s="30"/>
    </row>
    <row r="151" spans="1:15" hidden="1" x14ac:dyDescent="0.25">
      <c r="A151" s="190" t="s">
        <v>367</v>
      </c>
      <c r="B151" s="187"/>
      <c r="C151" s="187"/>
      <c r="D151" s="187"/>
      <c r="E151" s="84"/>
      <c r="H151" s="31"/>
      <c r="I151" s="31"/>
      <c r="J151" s="31"/>
      <c r="K151" s="31"/>
      <c r="L151" s="31"/>
      <c r="M151" s="31"/>
      <c r="N151" s="30"/>
      <c r="O151" s="30"/>
    </row>
    <row r="152" spans="1:15" hidden="1" x14ac:dyDescent="0.25">
      <c r="A152" s="85" t="s">
        <v>368</v>
      </c>
      <c r="B152" s="71" t="s">
        <v>369</v>
      </c>
      <c r="C152" s="71" t="s">
        <v>370</v>
      </c>
      <c r="D152" s="71" t="s">
        <v>371</v>
      </c>
      <c r="E152" s="84"/>
      <c r="H152" s="31"/>
      <c r="I152" s="31"/>
      <c r="J152" s="31"/>
      <c r="K152" s="31"/>
      <c r="L152" s="31"/>
      <c r="M152" s="31"/>
      <c r="N152" s="30"/>
      <c r="O152" s="30"/>
    </row>
    <row r="153" spans="1:15" hidden="1" x14ac:dyDescent="0.25">
      <c r="A153" s="86">
        <v>210</v>
      </c>
      <c r="B153" s="12" t="s">
        <v>372</v>
      </c>
      <c r="C153" s="73">
        <v>42370</v>
      </c>
      <c r="D153" s="73">
        <v>73415</v>
      </c>
      <c r="E153" s="87" t="str">
        <f t="shared" ref="E153:E154" si="25">A153&amp;" "&amp;B153</f>
        <v>210 Erbsen (Markerbse, Schalerbse, Zuckererbse, Futtererbse, Peluschke)</v>
      </c>
      <c r="H153" s="31"/>
      <c r="I153" s="31"/>
      <c r="J153" s="31"/>
      <c r="K153" s="31"/>
      <c r="L153" s="31"/>
      <c r="M153" s="31"/>
      <c r="N153" s="30"/>
      <c r="O153" s="30"/>
    </row>
    <row r="154" spans="1:15" hidden="1" x14ac:dyDescent="0.25">
      <c r="A154" s="86">
        <v>211</v>
      </c>
      <c r="B154" s="12" t="s">
        <v>373</v>
      </c>
      <c r="C154" s="73">
        <v>42370</v>
      </c>
      <c r="D154" s="73">
        <v>73415</v>
      </c>
      <c r="E154" s="87" t="str">
        <f t="shared" si="25"/>
        <v>211 Gemüseerbse</v>
      </c>
      <c r="H154" s="31"/>
      <c r="I154" s="31"/>
      <c r="J154" s="31"/>
      <c r="K154" s="31"/>
      <c r="L154" s="31"/>
      <c r="M154" s="31"/>
      <c r="N154" s="30"/>
      <c r="O154" s="30"/>
    </row>
    <row r="155" spans="1:15" hidden="1" x14ac:dyDescent="0.25">
      <c r="A155" s="88" t="s">
        <v>362</v>
      </c>
      <c r="B155" s="82" t="s">
        <v>363</v>
      </c>
      <c r="C155" s="82" t="s">
        <v>364</v>
      </c>
      <c r="D155" s="82" t="s">
        <v>3</v>
      </c>
      <c r="E155" s="84"/>
      <c r="H155" s="31"/>
      <c r="I155" s="31"/>
      <c r="J155" s="31"/>
      <c r="K155" s="31"/>
      <c r="L155" s="31"/>
      <c r="M155" s="31"/>
      <c r="N155" s="30"/>
      <c r="O155" s="30"/>
    </row>
    <row r="156" spans="1:15" hidden="1" x14ac:dyDescent="0.25">
      <c r="A156" s="81">
        <v>702</v>
      </c>
      <c r="B156" s="82" t="s">
        <v>436</v>
      </c>
      <c r="C156" s="83">
        <v>2023</v>
      </c>
      <c r="D156" s="82" t="s">
        <v>437</v>
      </c>
      <c r="E156" s="84"/>
      <c r="H156" s="31"/>
      <c r="I156" s="31"/>
      <c r="J156" s="31"/>
      <c r="K156" s="31"/>
      <c r="L156" s="31"/>
      <c r="M156" s="31"/>
      <c r="N156" s="30"/>
      <c r="O156" s="30"/>
    </row>
    <row r="157" spans="1:15" hidden="1" x14ac:dyDescent="0.25">
      <c r="A157" s="190" t="s">
        <v>367</v>
      </c>
      <c r="B157" s="187"/>
      <c r="C157" s="187"/>
      <c r="D157" s="187"/>
      <c r="E157" s="84"/>
      <c r="H157" s="31"/>
      <c r="I157" s="31"/>
      <c r="J157" s="31"/>
      <c r="K157" s="31"/>
      <c r="L157" s="31"/>
      <c r="M157" s="31"/>
      <c r="N157" s="30"/>
      <c r="O157" s="30"/>
    </row>
    <row r="158" spans="1:15" hidden="1" x14ac:dyDescent="0.25">
      <c r="A158" s="85" t="s">
        <v>368</v>
      </c>
      <c r="B158" s="71" t="s">
        <v>369</v>
      </c>
      <c r="C158" s="71" t="s">
        <v>370</v>
      </c>
      <c r="D158" s="71" t="s">
        <v>371</v>
      </c>
      <c r="E158" s="84"/>
      <c r="H158" s="31"/>
      <c r="I158" s="31"/>
      <c r="J158" s="31"/>
      <c r="K158" s="31"/>
      <c r="L158" s="31"/>
      <c r="M158" s="31"/>
      <c r="N158" s="30"/>
      <c r="O158" s="30"/>
    </row>
    <row r="159" spans="1:15" hidden="1" x14ac:dyDescent="0.25">
      <c r="A159" s="86">
        <v>413</v>
      </c>
      <c r="B159" s="12" t="s">
        <v>438</v>
      </c>
      <c r="C159" s="73">
        <v>42370</v>
      </c>
      <c r="D159" s="73">
        <v>73415</v>
      </c>
      <c r="E159" s="87" t="str">
        <f t="shared" ref="E159:E162" si="26">A159&amp;" "&amp;B159</f>
        <v>413 Futterrübe/Runkelrübe</v>
      </c>
      <c r="H159" s="31"/>
      <c r="I159" s="31"/>
      <c r="J159" s="31"/>
      <c r="K159" s="31"/>
      <c r="L159" s="31"/>
      <c r="M159" s="31"/>
      <c r="N159" s="30"/>
      <c r="O159" s="30"/>
    </row>
    <row r="160" spans="1:15" hidden="1" x14ac:dyDescent="0.25">
      <c r="A160" s="86">
        <v>603</v>
      </c>
      <c r="B160" s="12" t="s">
        <v>439</v>
      </c>
      <c r="C160" s="73">
        <v>42370</v>
      </c>
      <c r="D160" s="73">
        <v>73415</v>
      </c>
      <c r="E160" s="87" t="str">
        <f t="shared" si="26"/>
        <v>603 Zuckerrüben</v>
      </c>
      <c r="H160" s="31"/>
      <c r="I160" s="31"/>
      <c r="J160" s="31"/>
      <c r="K160" s="31"/>
      <c r="L160" s="31"/>
      <c r="M160" s="31"/>
      <c r="N160" s="30"/>
      <c r="O160" s="30"/>
    </row>
    <row r="161" spans="1:15" hidden="1" x14ac:dyDescent="0.25">
      <c r="A161" s="86">
        <v>639</v>
      </c>
      <c r="B161" s="12" t="s">
        <v>440</v>
      </c>
      <c r="C161" s="73">
        <v>42370</v>
      </c>
      <c r="D161" s="73">
        <v>73415</v>
      </c>
      <c r="E161" s="87" t="str">
        <f t="shared" si="26"/>
        <v>639 Mangold, Rote Beete/Rote Rübe</v>
      </c>
      <c r="H161" s="31"/>
      <c r="I161" s="31"/>
      <c r="J161" s="31"/>
      <c r="K161" s="31"/>
      <c r="L161" s="31"/>
      <c r="M161" s="31"/>
      <c r="N161" s="30"/>
      <c r="O161" s="30"/>
    </row>
    <row r="162" spans="1:15" hidden="1" x14ac:dyDescent="0.25">
      <c r="A162" s="86">
        <v>911</v>
      </c>
      <c r="B162" s="12" t="s">
        <v>441</v>
      </c>
      <c r="C162" s="73">
        <v>42370</v>
      </c>
      <c r="D162" s="73">
        <v>73415</v>
      </c>
      <c r="E162" s="87" t="str">
        <f t="shared" si="26"/>
        <v>911 (Beta-)Rübensamenvermehrung</v>
      </c>
      <c r="H162" s="31"/>
      <c r="I162" s="31"/>
      <c r="J162" s="31"/>
      <c r="K162" s="31"/>
      <c r="L162" s="31"/>
      <c r="M162" s="31"/>
      <c r="N162" s="30"/>
      <c r="O162" s="30"/>
    </row>
    <row r="163" spans="1:15" hidden="1" x14ac:dyDescent="0.25">
      <c r="A163" s="88" t="s">
        <v>362</v>
      </c>
      <c r="B163" s="82" t="s">
        <v>363</v>
      </c>
      <c r="C163" s="82" t="s">
        <v>364</v>
      </c>
      <c r="D163" s="82" t="s">
        <v>3</v>
      </c>
      <c r="E163" s="84"/>
      <c r="H163" s="31"/>
      <c r="I163" s="31"/>
      <c r="J163" s="31"/>
      <c r="K163" s="31"/>
      <c r="L163" s="31"/>
      <c r="M163" s="31"/>
      <c r="N163" s="30"/>
      <c r="O163" s="30"/>
    </row>
    <row r="164" spans="1:15" hidden="1" x14ac:dyDescent="0.25">
      <c r="A164" s="81">
        <v>853</v>
      </c>
      <c r="B164" s="82" t="s">
        <v>442</v>
      </c>
      <c r="C164" s="83">
        <v>2023</v>
      </c>
      <c r="D164" s="82" t="s">
        <v>443</v>
      </c>
      <c r="E164" s="84"/>
      <c r="H164" s="31"/>
      <c r="I164" s="31"/>
      <c r="J164" s="31"/>
      <c r="K164" s="31"/>
      <c r="L164" s="31"/>
      <c r="M164" s="31"/>
      <c r="N164" s="30"/>
      <c r="O164" s="30"/>
    </row>
    <row r="165" spans="1:15" hidden="1" x14ac:dyDescent="0.25">
      <c r="A165" s="190" t="s">
        <v>367</v>
      </c>
      <c r="B165" s="187"/>
      <c r="C165" s="187"/>
      <c r="D165" s="187"/>
      <c r="E165" s="84"/>
      <c r="H165" s="31"/>
      <c r="I165" s="31"/>
      <c r="J165" s="31"/>
      <c r="K165" s="31"/>
      <c r="L165" s="31"/>
      <c r="M165" s="31"/>
      <c r="N165" s="30"/>
      <c r="O165" s="30"/>
    </row>
    <row r="166" spans="1:15" hidden="1" x14ac:dyDescent="0.25">
      <c r="A166" s="85" t="s">
        <v>368</v>
      </c>
      <c r="B166" s="71" t="s">
        <v>369</v>
      </c>
      <c r="C166" s="71" t="s">
        <v>370</v>
      </c>
      <c r="D166" s="71" t="s">
        <v>371</v>
      </c>
      <c r="E166" s="84"/>
      <c r="H166" s="31"/>
      <c r="I166" s="31"/>
      <c r="J166" s="31"/>
      <c r="K166" s="31"/>
      <c r="L166" s="31"/>
      <c r="M166" s="31"/>
      <c r="N166" s="30"/>
      <c r="O166" s="30"/>
    </row>
    <row r="167" spans="1:15" hidden="1" x14ac:dyDescent="0.25">
      <c r="A167" s="86">
        <v>601</v>
      </c>
      <c r="B167" s="12" t="s">
        <v>444</v>
      </c>
      <c r="C167" s="73">
        <v>42370</v>
      </c>
      <c r="D167" s="73">
        <v>73415</v>
      </c>
      <c r="E167" s="87" t="str">
        <f t="shared" ref="E167:E169" si="27">A167&amp;" "&amp;B167</f>
        <v>601 Stärkekartoffeln</v>
      </c>
      <c r="H167" s="31"/>
      <c r="I167" s="31"/>
      <c r="J167" s="31"/>
      <c r="K167" s="31"/>
      <c r="L167" s="31"/>
      <c r="M167" s="31"/>
      <c r="N167" s="30"/>
      <c r="O167" s="30"/>
    </row>
    <row r="168" spans="1:15" hidden="1" x14ac:dyDescent="0.25">
      <c r="A168" s="86">
        <v>602</v>
      </c>
      <c r="B168" s="12" t="s">
        <v>11</v>
      </c>
      <c r="C168" s="73">
        <v>42370</v>
      </c>
      <c r="D168" s="73">
        <v>73415</v>
      </c>
      <c r="E168" s="87" t="str">
        <f t="shared" si="27"/>
        <v>602 Kartoffeln</v>
      </c>
      <c r="H168" s="31"/>
      <c r="I168" s="31"/>
      <c r="J168" s="31"/>
      <c r="K168" s="31"/>
      <c r="L168" s="31"/>
      <c r="M168" s="31"/>
      <c r="N168" s="30"/>
      <c r="O168" s="30"/>
    </row>
    <row r="169" spans="1:15" hidden="1" x14ac:dyDescent="0.25">
      <c r="A169" s="86">
        <v>606</v>
      </c>
      <c r="B169" s="12" t="s">
        <v>445</v>
      </c>
      <c r="C169" s="73">
        <v>42370</v>
      </c>
      <c r="D169" s="73">
        <v>73415</v>
      </c>
      <c r="E169" s="87" t="str">
        <f t="shared" si="27"/>
        <v>606 Pflanzkartoffeln</v>
      </c>
      <c r="H169" s="31"/>
      <c r="I169" s="31"/>
      <c r="J169" s="31"/>
      <c r="K169" s="31"/>
      <c r="L169" s="31"/>
      <c r="M169" s="31"/>
      <c r="N169" s="30"/>
      <c r="O169" s="30"/>
    </row>
    <row r="170" spans="1:15" hidden="1" x14ac:dyDescent="0.25">
      <c r="A170" s="88" t="s">
        <v>362</v>
      </c>
      <c r="B170" s="82" t="s">
        <v>363</v>
      </c>
      <c r="C170" s="82" t="s">
        <v>364</v>
      </c>
      <c r="D170" s="82" t="s">
        <v>3</v>
      </c>
      <c r="E170" s="84"/>
      <c r="H170" s="31"/>
      <c r="I170" s="31"/>
      <c r="J170" s="31"/>
      <c r="K170" s="31"/>
      <c r="L170" s="31"/>
      <c r="M170" s="31"/>
      <c r="N170" s="30"/>
      <c r="O170" s="30"/>
    </row>
    <row r="171" spans="1:15" hidden="1" x14ac:dyDescent="0.25">
      <c r="A171" s="81">
        <v>766</v>
      </c>
      <c r="B171" s="82" t="s">
        <v>446</v>
      </c>
      <c r="C171" s="83">
        <v>2023</v>
      </c>
      <c r="D171" s="82" t="s">
        <v>447</v>
      </c>
      <c r="E171" s="84"/>
      <c r="H171" s="31"/>
      <c r="I171" s="31"/>
      <c r="J171" s="31"/>
      <c r="K171" s="31"/>
      <c r="L171" s="31"/>
      <c r="M171" s="31"/>
      <c r="N171" s="30"/>
      <c r="O171" s="30"/>
    </row>
    <row r="172" spans="1:15" hidden="1" x14ac:dyDescent="0.25">
      <c r="A172" s="190" t="s">
        <v>367</v>
      </c>
      <c r="B172" s="187"/>
      <c r="C172" s="187"/>
      <c r="D172" s="187"/>
      <c r="E172" s="84"/>
      <c r="H172" s="31"/>
      <c r="I172" s="31"/>
      <c r="J172" s="31"/>
      <c r="K172" s="31"/>
      <c r="L172" s="31"/>
      <c r="M172" s="31"/>
      <c r="N172" s="30"/>
      <c r="O172" s="30"/>
    </row>
    <row r="173" spans="1:15" hidden="1" x14ac:dyDescent="0.25">
      <c r="A173" s="85" t="s">
        <v>368</v>
      </c>
      <c r="B173" s="71" t="s">
        <v>369</v>
      </c>
      <c r="C173" s="71" t="s">
        <v>370</v>
      </c>
      <c r="D173" s="71" t="s">
        <v>371</v>
      </c>
      <c r="E173" s="84"/>
      <c r="H173" s="31"/>
      <c r="I173" s="31"/>
      <c r="J173" s="31"/>
      <c r="K173" s="31"/>
      <c r="L173" s="31"/>
      <c r="M173" s="31"/>
      <c r="N173" s="30"/>
      <c r="O173" s="30"/>
    </row>
    <row r="174" spans="1:15" hidden="1" x14ac:dyDescent="0.25">
      <c r="A174" s="86">
        <v>183</v>
      </c>
      <c r="B174" s="12" t="s">
        <v>448</v>
      </c>
      <c r="C174" s="73">
        <v>42370</v>
      </c>
      <c r="D174" s="73">
        <v>73415</v>
      </c>
      <c r="E174" s="87" t="str">
        <f t="shared" ref="E174:E175" si="28">A174&amp;" "&amp;B174</f>
        <v>183 Mohren-, Zuckerhirse (ohne Sudangras NC 803)</v>
      </c>
      <c r="H174" s="31"/>
      <c r="I174" s="31"/>
      <c r="J174" s="31"/>
      <c r="K174" s="31"/>
      <c r="L174" s="31"/>
      <c r="M174" s="31"/>
      <c r="N174" s="30"/>
      <c r="O174" s="30"/>
    </row>
    <row r="175" spans="1:15" hidden="1" x14ac:dyDescent="0.25">
      <c r="A175" s="86">
        <v>803</v>
      </c>
      <c r="B175" s="12" t="s">
        <v>421</v>
      </c>
      <c r="C175" s="73">
        <v>42370</v>
      </c>
      <c r="D175" s="73">
        <v>73415</v>
      </c>
      <c r="E175" s="87" t="str">
        <f t="shared" si="28"/>
        <v>803 Sudangras</v>
      </c>
      <c r="H175" s="31"/>
      <c r="I175" s="31"/>
      <c r="J175" s="31"/>
      <c r="K175" s="31"/>
      <c r="L175" s="31"/>
      <c r="M175" s="31"/>
      <c r="N175" s="30"/>
      <c r="O175" s="30"/>
    </row>
    <row r="176" spans="1:15" hidden="1" x14ac:dyDescent="0.25">
      <c r="A176" s="88" t="s">
        <v>362</v>
      </c>
      <c r="B176" s="82" t="s">
        <v>363</v>
      </c>
      <c r="C176" s="82" t="s">
        <v>364</v>
      </c>
      <c r="D176" s="82" t="s">
        <v>3</v>
      </c>
      <c r="E176" s="84"/>
      <c r="H176" s="31"/>
      <c r="I176" s="31"/>
      <c r="J176" s="31"/>
      <c r="K176" s="31"/>
      <c r="L176" s="31"/>
      <c r="M176" s="31"/>
      <c r="N176" s="30"/>
      <c r="O176" s="30"/>
    </row>
    <row r="177" spans="1:22" ht="15" hidden="1" customHeight="1" x14ac:dyDescent="0.25">
      <c r="A177" s="81">
        <v>719</v>
      </c>
      <c r="B177" s="82" t="s">
        <v>449</v>
      </c>
      <c r="C177" s="83">
        <v>2023</v>
      </c>
      <c r="D177" s="82" t="s">
        <v>450</v>
      </c>
      <c r="E177" s="84"/>
      <c r="H177" s="31"/>
      <c r="I177" s="31"/>
      <c r="J177" s="31"/>
      <c r="K177" s="31"/>
      <c r="L177" s="31"/>
      <c r="M177" s="31"/>
      <c r="N177" s="30"/>
      <c r="O177" s="30"/>
    </row>
    <row r="178" spans="1:22" ht="15" hidden="1" customHeight="1" x14ac:dyDescent="0.25">
      <c r="A178" s="190" t="s">
        <v>367</v>
      </c>
      <c r="B178" s="187"/>
      <c r="C178" s="187"/>
      <c r="D178" s="187"/>
      <c r="E178" s="84"/>
      <c r="H178" s="31"/>
      <c r="I178" s="31"/>
      <c r="J178" s="31"/>
      <c r="K178" s="31"/>
      <c r="L178" s="31"/>
      <c r="M178" s="31"/>
      <c r="N178" s="191" t="s">
        <v>462</v>
      </c>
      <c r="O178" s="180" t="s">
        <v>463</v>
      </c>
      <c r="P178" s="191" t="s">
        <v>464</v>
      </c>
      <c r="Q178" s="180" t="s">
        <v>465</v>
      </c>
      <c r="R178" s="191" t="s">
        <v>466</v>
      </c>
      <c r="S178" s="191" t="s">
        <v>467</v>
      </c>
      <c r="T178" s="180" t="s">
        <v>468</v>
      </c>
      <c r="U178" s="191" t="s">
        <v>469</v>
      </c>
      <c r="V178" s="126"/>
    </row>
    <row r="179" spans="1:22" hidden="1" x14ac:dyDescent="0.25">
      <c r="A179" s="85" t="s">
        <v>368</v>
      </c>
      <c r="B179" s="71" t="s">
        <v>369</v>
      </c>
      <c r="C179" s="71" t="s">
        <v>370</v>
      </c>
      <c r="D179" s="71" t="s">
        <v>371</v>
      </c>
      <c r="E179" s="84"/>
      <c r="H179" s="31"/>
      <c r="I179" s="31"/>
      <c r="J179" s="31"/>
      <c r="K179" s="31"/>
      <c r="L179" s="31"/>
      <c r="M179" s="31"/>
      <c r="N179" s="184"/>
      <c r="O179" s="181"/>
      <c r="P179" s="184"/>
      <c r="Q179" s="181"/>
      <c r="R179" s="184"/>
      <c r="S179" s="184"/>
      <c r="T179" s="181"/>
      <c r="U179" s="184"/>
      <c r="V179" s="126"/>
    </row>
    <row r="180" spans="1:22" hidden="1" x14ac:dyDescent="0.25">
      <c r="A180" s="86">
        <v>220</v>
      </c>
      <c r="B180" s="12" t="s">
        <v>375</v>
      </c>
      <c r="C180" s="73">
        <v>42370</v>
      </c>
      <c r="D180" s="73">
        <v>73415</v>
      </c>
      <c r="E180" s="87" t="str">
        <f t="shared" ref="E180:E181" si="29">A180&amp;" "&amp;B180</f>
        <v>220 Ackerbohne,Puffbohne,Pferdebohne,Dicke Bohne</v>
      </c>
      <c r="H180" s="31"/>
      <c r="I180" s="31"/>
      <c r="J180" s="31"/>
      <c r="K180" s="31"/>
      <c r="L180" s="31"/>
      <c r="M180" s="31"/>
      <c r="N180" s="184"/>
      <c r="O180" s="181"/>
      <c r="P180" s="184"/>
      <c r="Q180" s="181"/>
      <c r="R180" s="184"/>
      <c r="S180" s="184"/>
      <c r="T180" s="181"/>
      <c r="U180" s="184"/>
      <c r="V180" s="126"/>
    </row>
    <row r="181" spans="1:22" ht="15" hidden="1" customHeight="1" x14ac:dyDescent="0.25">
      <c r="A181" s="86">
        <v>221</v>
      </c>
      <c r="B181" s="12" t="s">
        <v>376</v>
      </c>
      <c r="C181" s="73">
        <v>42370</v>
      </c>
      <c r="D181" s="73">
        <v>73415</v>
      </c>
      <c r="E181" s="87" t="str">
        <f t="shared" si="29"/>
        <v>221 Wicken (Pannonische, Zottelwicke, Saatwicke)</v>
      </c>
      <c r="H181" s="31"/>
      <c r="I181" s="31"/>
      <c r="J181" s="31"/>
      <c r="K181" s="31"/>
      <c r="L181" s="31"/>
      <c r="M181" s="31"/>
      <c r="N181" s="184"/>
      <c r="O181" s="181"/>
      <c r="P181" s="184"/>
      <c r="Q181" s="181"/>
      <c r="R181" s="184"/>
      <c r="S181" s="184"/>
      <c r="T181" s="181"/>
      <c r="U181" s="184"/>
      <c r="V181" s="126"/>
    </row>
    <row r="182" spans="1:22" hidden="1" x14ac:dyDescent="0.25">
      <c r="A182" s="88" t="s">
        <v>362</v>
      </c>
      <c r="B182" s="82" t="s">
        <v>363</v>
      </c>
      <c r="C182" s="82" t="s">
        <v>364</v>
      </c>
      <c r="D182" s="82" t="s">
        <v>3</v>
      </c>
      <c r="E182" s="84"/>
      <c r="H182" s="31"/>
      <c r="I182" s="31"/>
      <c r="J182" s="31"/>
      <c r="K182" s="31"/>
      <c r="L182" s="31"/>
      <c r="M182" s="31"/>
      <c r="N182" s="184"/>
      <c r="O182" s="181"/>
      <c r="P182" s="184"/>
      <c r="Q182" s="181"/>
      <c r="R182" s="184"/>
      <c r="S182" s="184"/>
      <c r="T182" s="181"/>
      <c r="U182" s="184"/>
      <c r="V182" s="126"/>
    </row>
    <row r="183" spans="1:22" hidden="1" x14ac:dyDescent="0.25">
      <c r="A183" s="81">
        <v>765</v>
      </c>
      <c r="B183" s="82" t="s">
        <v>451</v>
      </c>
      <c r="C183" s="83">
        <v>2023</v>
      </c>
      <c r="D183" s="82" t="s">
        <v>452</v>
      </c>
      <c r="E183" s="84"/>
      <c r="H183" s="31"/>
      <c r="I183" s="31"/>
      <c r="J183" s="31"/>
      <c r="K183" s="31"/>
      <c r="L183" s="31"/>
      <c r="M183" s="31"/>
      <c r="N183" s="184"/>
      <c r="O183" s="181"/>
      <c r="P183" s="184"/>
      <c r="Q183" s="181"/>
      <c r="R183" s="184"/>
      <c r="S183" s="184"/>
      <c r="T183" s="181"/>
      <c r="U183" s="184"/>
      <c r="V183" s="126"/>
    </row>
    <row r="184" spans="1:22" hidden="1" x14ac:dyDescent="0.25">
      <c r="A184" s="190" t="s">
        <v>367</v>
      </c>
      <c r="B184" s="187"/>
      <c r="C184" s="187"/>
      <c r="D184" s="187"/>
      <c r="E184" s="84"/>
      <c r="H184" s="31"/>
      <c r="I184" s="31"/>
      <c r="J184" s="31"/>
      <c r="K184" s="31"/>
      <c r="L184" s="31"/>
      <c r="M184" s="31"/>
      <c r="N184" s="184"/>
      <c r="O184" s="181"/>
      <c r="P184" s="184"/>
      <c r="Q184" s="181"/>
      <c r="R184" s="184"/>
      <c r="S184" s="184"/>
      <c r="T184" s="181"/>
      <c r="U184" s="184"/>
      <c r="V184" s="126"/>
    </row>
    <row r="185" spans="1:22" hidden="1" x14ac:dyDescent="0.25">
      <c r="A185" s="85" t="s">
        <v>368</v>
      </c>
      <c r="B185" s="71" t="s">
        <v>369</v>
      </c>
      <c r="C185" s="71" t="s">
        <v>370</v>
      </c>
      <c r="D185" s="71" t="s">
        <v>371</v>
      </c>
      <c r="E185" s="84"/>
      <c r="H185" s="31"/>
      <c r="I185" s="31"/>
      <c r="J185" s="31"/>
      <c r="K185" s="31"/>
      <c r="L185" s="31"/>
      <c r="M185" s="31"/>
      <c r="N185" s="184"/>
      <c r="O185" s="181"/>
      <c r="P185" s="184"/>
      <c r="Q185" s="181"/>
      <c r="R185" s="184"/>
      <c r="S185" s="184"/>
      <c r="T185" s="181"/>
      <c r="U185" s="184"/>
      <c r="V185" s="126"/>
    </row>
    <row r="186" spans="1:22" hidden="1" x14ac:dyDescent="0.25">
      <c r="A186" s="86">
        <v>171</v>
      </c>
      <c r="B186" s="12" t="s">
        <v>453</v>
      </c>
      <c r="C186" s="73">
        <v>42370</v>
      </c>
      <c r="D186" s="73">
        <v>73415</v>
      </c>
      <c r="E186" s="87" t="str">
        <f t="shared" ref="E186:E188" si="30">A186&amp;" "&amp;B186</f>
        <v>171 Mais (ohne Silomais NC 411)</v>
      </c>
      <c r="H186" s="31"/>
      <c r="I186" s="31"/>
      <c r="J186" s="31"/>
      <c r="K186" s="31"/>
      <c r="L186" s="31"/>
      <c r="M186" s="31"/>
      <c r="N186" s="184"/>
      <c r="O186" s="181"/>
      <c r="P186" s="184"/>
      <c r="Q186" s="181"/>
      <c r="R186" s="184"/>
      <c r="S186" s="184"/>
      <c r="T186" s="181"/>
      <c r="U186" s="184"/>
      <c r="V186" s="126"/>
    </row>
    <row r="187" spans="1:22" hidden="1" x14ac:dyDescent="0.25">
      <c r="A187" s="86">
        <v>410</v>
      </c>
      <c r="B187" s="12" t="s">
        <v>454</v>
      </c>
      <c r="C187" s="73">
        <v>44927</v>
      </c>
      <c r="D187" s="73">
        <v>73415</v>
      </c>
      <c r="E187" s="87" t="str">
        <f t="shared" si="30"/>
        <v>410 Mais mit Leguminosen</v>
      </c>
      <c r="H187" s="31"/>
      <c r="I187" s="31"/>
      <c r="J187" s="31"/>
      <c r="K187" s="31"/>
      <c r="L187" s="31"/>
      <c r="M187" s="31"/>
      <c r="N187" s="184"/>
      <c r="O187" s="181"/>
      <c r="P187" s="184"/>
      <c r="Q187" s="181"/>
      <c r="R187" s="184"/>
      <c r="S187" s="184"/>
      <c r="T187" s="181"/>
      <c r="U187" s="184"/>
      <c r="V187" s="126"/>
    </row>
    <row r="188" spans="1:22" ht="15.75" hidden="1" thickBot="1" x14ac:dyDescent="0.3">
      <c r="A188" s="89">
        <v>411</v>
      </c>
      <c r="B188" s="90" t="s">
        <v>455</v>
      </c>
      <c r="C188" s="91">
        <v>42370</v>
      </c>
      <c r="D188" s="91">
        <v>73415</v>
      </c>
      <c r="E188" s="87" t="str">
        <f t="shared" si="30"/>
        <v>411 Silomais</v>
      </c>
      <c r="H188" s="31"/>
      <c r="I188" s="31"/>
      <c r="J188" s="31"/>
      <c r="K188" s="31"/>
      <c r="L188" s="31"/>
      <c r="M188" s="31"/>
      <c r="N188" s="184"/>
      <c r="O188" s="181"/>
      <c r="P188" s="184"/>
      <c r="Q188" s="181"/>
      <c r="R188" s="184"/>
      <c r="S188" s="184"/>
      <c r="T188" s="181"/>
      <c r="U188" s="184"/>
      <c r="V188" s="126"/>
    </row>
    <row r="189" spans="1:22" ht="15.75" hidden="1" thickTop="1" x14ac:dyDescent="0.25">
      <c r="A189" s="69" t="s">
        <v>362</v>
      </c>
      <c r="B189" s="69" t="s">
        <v>363</v>
      </c>
      <c r="C189" s="69" t="s">
        <v>364</v>
      </c>
      <c r="D189" s="69" t="s">
        <v>3</v>
      </c>
      <c r="E189" s="31"/>
      <c r="H189" s="31"/>
      <c r="I189" s="31"/>
      <c r="J189" s="31"/>
      <c r="K189" s="31"/>
      <c r="L189" s="31"/>
      <c r="M189" s="31"/>
      <c r="N189" s="184"/>
      <c r="O189" s="181"/>
      <c r="P189" s="184"/>
      <c r="Q189" s="181"/>
      <c r="R189" s="184"/>
      <c r="S189" s="184"/>
      <c r="T189" s="181"/>
      <c r="U189" s="184"/>
      <c r="V189" s="126"/>
    </row>
    <row r="190" spans="1:22" hidden="1" x14ac:dyDescent="0.25">
      <c r="A190" s="70">
        <v>1445</v>
      </c>
      <c r="B190" s="69" t="s">
        <v>677</v>
      </c>
      <c r="C190" s="70">
        <v>2023</v>
      </c>
      <c r="D190" s="69" t="s">
        <v>477</v>
      </c>
      <c r="E190" s="31"/>
      <c r="H190" s="31"/>
      <c r="I190" s="31"/>
      <c r="J190" s="31"/>
      <c r="K190" s="31"/>
      <c r="L190" s="31"/>
      <c r="M190" s="31"/>
      <c r="N190" s="184"/>
      <c r="O190" s="181"/>
      <c r="P190" s="184"/>
      <c r="Q190" s="181"/>
      <c r="R190" s="184"/>
      <c r="S190" s="184"/>
      <c r="T190" s="181"/>
      <c r="U190" s="184"/>
      <c r="V190" s="126"/>
    </row>
    <row r="191" spans="1:22" hidden="1" x14ac:dyDescent="0.25">
      <c r="A191" s="187" t="s">
        <v>367</v>
      </c>
      <c r="B191" s="187"/>
      <c r="C191" s="187"/>
      <c r="D191" s="187"/>
      <c r="H191" s="31"/>
      <c r="I191" s="31"/>
      <c r="J191" s="31"/>
      <c r="K191" s="31"/>
      <c r="L191" s="31"/>
      <c r="M191" s="31"/>
      <c r="N191" s="184"/>
      <c r="O191" s="181"/>
      <c r="P191" s="184"/>
      <c r="Q191" s="181"/>
      <c r="R191" s="184"/>
      <c r="S191" s="184"/>
      <c r="T191" s="181"/>
      <c r="U191" s="184"/>
      <c r="V191" s="126"/>
    </row>
    <row r="192" spans="1:22" ht="15" hidden="1" customHeight="1" x14ac:dyDescent="0.25">
      <c r="A192" s="102" t="s">
        <v>368</v>
      </c>
      <c r="B192" s="102" t="s">
        <v>369</v>
      </c>
      <c r="C192" s="102" t="s">
        <v>370</v>
      </c>
      <c r="D192" s="102" t="s">
        <v>371</v>
      </c>
      <c r="H192" s="31"/>
      <c r="I192" s="31"/>
      <c r="J192" s="31"/>
      <c r="K192" s="31"/>
      <c r="L192" s="31"/>
      <c r="M192" s="31"/>
      <c r="N192" s="185"/>
      <c r="O192" s="182"/>
      <c r="P192" s="185"/>
      <c r="Q192" s="182"/>
      <c r="R192" s="185"/>
      <c r="S192" s="185"/>
      <c r="T192" s="182"/>
      <c r="U192" s="185"/>
      <c r="V192" s="126"/>
    </row>
    <row r="193" spans="1:22" hidden="1" x14ac:dyDescent="0.25">
      <c r="A193" s="72">
        <v>41</v>
      </c>
      <c r="B193" s="12" t="s">
        <v>478</v>
      </c>
      <c r="C193" s="73">
        <v>44927</v>
      </c>
      <c r="D193" s="73">
        <v>73415</v>
      </c>
      <c r="E193" s="31" t="str">
        <f t="shared" ref="E193:E256" si="31">A193&amp;" "&amp;B193</f>
        <v>41 Wiesen Umwandlung AUKM (Ackerstatus)</v>
      </c>
      <c r="F193" s="110"/>
      <c r="H193" s="31"/>
      <c r="I193" s="31"/>
      <c r="J193" s="31"/>
      <c r="K193" s="31"/>
      <c r="L193" s="31"/>
      <c r="M193" s="31"/>
      <c r="N193" s="30">
        <f>IF(OR(E193=$E$135,E193=$E$136),$N$178,0)</f>
        <v>0</v>
      </c>
      <c r="O193" s="30">
        <f>IF(OR(E193=$E$141,E193=$E$142),$O$178,0)</f>
        <v>0</v>
      </c>
      <c r="P193" s="30">
        <f>IF(OR(E193=$E$147,E193=$E$148),$P$178,0)</f>
        <v>0</v>
      </c>
      <c r="Q193" s="30">
        <f>IF(OR(E193=$E$153,E193=$E$154),$Q$178,0)</f>
        <v>0</v>
      </c>
      <c r="R193" s="30">
        <f>IF(OR(E193=$E$159,E193=$E$160,E193=$E$161,E193=$E$162),$R$178,0)</f>
        <v>0</v>
      </c>
      <c r="S193" s="30">
        <f t="shared" ref="S193:S256" si="32">IF(OR(E193=$E$174,E193=$E$175),$S$178,0)</f>
        <v>0</v>
      </c>
      <c r="T193" s="30">
        <f t="shared" ref="T193:T256" si="33">IF(OR(E193=$E$180,E193=$E$181),$T$178,0)</f>
        <v>0</v>
      </c>
      <c r="U193" s="30">
        <f t="shared" ref="U193:U256" si="34">IF(OR(E193=$E$186,E193=$E$187,E193=$E$188),$U$178,0)</f>
        <v>0</v>
      </c>
      <c r="V193" s="30"/>
    </row>
    <row r="194" spans="1:22" hidden="1" x14ac:dyDescent="0.25">
      <c r="A194" s="72">
        <v>42</v>
      </c>
      <c r="B194" s="12" t="s">
        <v>479</v>
      </c>
      <c r="C194" s="73">
        <v>44927</v>
      </c>
      <c r="D194" s="73">
        <v>73415</v>
      </c>
      <c r="E194" s="31" t="str">
        <f t="shared" si="31"/>
        <v>42 Mähweiden Umwandlung AUKM (Ackerstatus)</v>
      </c>
      <c r="F194" s="110"/>
      <c r="H194" s="31"/>
      <c r="I194" s="31"/>
      <c r="J194" s="31"/>
      <c r="K194" s="31"/>
      <c r="L194" s="31"/>
      <c r="M194" s="31"/>
      <c r="N194" s="30">
        <f t="shared" ref="N194:N257" si="35">IF(OR(E194=$E$135,E194=$E$136),$N$178,0)</f>
        <v>0</v>
      </c>
      <c r="O194" s="30">
        <f t="shared" ref="O194:O257" si="36">IF(OR(E194=$E$141,E194=$E$142),$O$178,0)</f>
        <v>0</v>
      </c>
      <c r="P194" s="30">
        <f t="shared" ref="P194:P257" si="37">IF(OR(E194=$E$147,E194=$E$148),$P$178,0)</f>
        <v>0</v>
      </c>
      <c r="Q194" s="30">
        <f t="shared" ref="Q194:Q257" si="38">IF(OR(E194=$E$153,E194=$E$154),$Q$178,0)</f>
        <v>0</v>
      </c>
      <c r="R194" s="30">
        <f t="shared" ref="R194:R257" si="39">IF(OR(E194=$E$159,E194=$E$160,E194=$E$161,E194=$E$162),$R$178,0)</f>
        <v>0</v>
      </c>
      <c r="S194" s="30">
        <f t="shared" si="32"/>
        <v>0</v>
      </c>
      <c r="T194" s="30">
        <f t="shared" si="33"/>
        <v>0</v>
      </c>
      <c r="U194" s="30">
        <f t="shared" si="34"/>
        <v>0</v>
      </c>
      <c r="V194" s="30"/>
    </row>
    <row r="195" spans="1:22" hidden="1" x14ac:dyDescent="0.25">
      <c r="A195" s="72">
        <v>43</v>
      </c>
      <c r="B195" s="12" t="s">
        <v>480</v>
      </c>
      <c r="C195" s="73">
        <v>44927</v>
      </c>
      <c r="D195" s="73">
        <v>73415</v>
      </c>
      <c r="E195" s="31" t="str">
        <f t="shared" si="31"/>
        <v>43 Weiden Umwandlung AUKM (Ackerstatus)</v>
      </c>
      <c r="F195" s="110"/>
      <c r="H195" s="31"/>
      <c r="I195" s="31"/>
      <c r="J195" s="31"/>
      <c r="K195" s="31"/>
      <c r="L195" s="31"/>
      <c r="M195" s="31"/>
      <c r="N195" s="30">
        <f t="shared" si="35"/>
        <v>0</v>
      </c>
      <c r="O195" s="30">
        <f t="shared" si="36"/>
        <v>0</v>
      </c>
      <c r="P195" s="30">
        <f t="shared" si="37"/>
        <v>0</v>
      </c>
      <c r="Q195" s="30">
        <f t="shared" si="38"/>
        <v>0</v>
      </c>
      <c r="R195" s="30">
        <f t="shared" si="39"/>
        <v>0</v>
      </c>
      <c r="S195" s="30">
        <f t="shared" si="32"/>
        <v>0</v>
      </c>
      <c r="T195" s="30">
        <f t="shared" si="33"/>
        <v>0</v>
      </c>
      <c r="U195" s="30">
        <f t="shared" si="34"/>
        <v>0</v>
      </c>
      <c r="V195" s="30"/>
    </row>
    <row r="196" spans="1:22" hidden="1" x14ac:dyDescent="0.25">
      <c r="A196" s="72">
        <v>44</v>
      </c>
      <c r="B196" s="12" t="s">
        <v>481</v>
      </c>
      <c r="C196" s="73">
        <v>44927</v>
      </c>
      <c r="D196" s="73">
        <v>73415</v>
      </c>
      <c r="E196" s="31" t="str">
        <f t="shared" si="31"/>
        <v>44 Hutung Umwandlung AUKM (Ackerstatus)</v>
      </c>
      <c r="F196" s="110"/>
      <c r="H196" s="31"/>
      <c r="I196" s="31"/>
      <c r="J196" s="31"/>
      <c r="K196" s="31"/>
      <c r="L196" s="31"/>
      <c r="M196" s="31"/>
      <c r="N196" s="30">
        <f t="shared" si="35"/>
        <v>0</v>
      </c>
      <c r="O196" s="30">
        <f t="shared" si="36"/>
        <v>0</v>
      </c>
      <c r="P196" s="30">
        <f t="shared" si="37"/>
        <v>0</v>
      </c>
      <c r="Q196" s="30">
        <f t="shared" si="38"/>
        <v>0</v>
      </c>
      <c r="R196" s="30">
        <f t="shared" si="39"/>
        <v>0</v>
      </c>
      <c r="S196" s="30">
        <f t="shared" si="32"/>
        <v>0</v>
      </c>
      <c r="T196" s="30">
        <f t="shared" si="33"/>
        <v>0</v>
      </c>
      <c r="U196" s="30">
        <f t="shared" si="34"/>
        <v>0</v>
      </c>
      <c r="V196" s="30"/>
    </row>
    <row r="197" spans="1:22" hidden="1" x14ac:dyDescent="0.25">
      <c r="A197" s="72">
        <v>48</v>
      </c>
      <c r="B197" s="12" t="s">
        <v>482</v>
      </c>
      <c r="C197" s="73">
        <v>44927</v>
      </c>
      <c r="D197" s="73">
        <v>73415</v>
      </c>
      <c r="E197" s="31" t="str">
        <f t="shared" si="31"/>
        <v>48 Streuobstwiese Umwandlung AUKM (Ackerstatus)</v>
      </c>
      <c r="F197" s="110"/>
      <c r="H197" s="31"/>
      <c r="I197" s="31"/>
      <c r="J197" s="31"/>
      <c r="K197" s="31"/>
      <c r="L197" s="31"/>
      <c r="M197" s="31"/>
      <c r="N197" s="30">
        <f t="shared" si="35"/>
        <v>0</v>
      </c>
      <c r="O197" s="30">
        <f t="shared" si="36"/>
        <v>0</v>
      </c>
      <c r="P197" s="30">
        <f t="shared" si="37"/>
        <v>0</v>
      </c>
      <c r="Q197" s="30">
        <f t="shared" si="38"/>
        <v>0</v>
      </c>
      <c r="R197" s="30">
        <f t="shared" si="39"/>
        <v>0</v>
      </c>
      <c r="S197" s="30">
        <f t="shared" si="32"/>
        <v>0</v>
      </c>
      <c r="T197" s="30">
        <f t="shared" si="33"/>
        <v>0</v>
      </c>
      <c r="U197" s="30">
        <f t="shared" si="34"/>
        <v>0</v>
      </c>
      <c r="V197" s="30"/>
    </row>
    <row r="198" spans="1:22" hidden="1" x14ac:dyDescent="0.25">
      <c r="A198" s="72">
        <v>171</v>
      </c>
      <c r="B198" s="12" t="s">
        <v>453</v>
      </c>
      <c r="C198" s="73">
        <v>44927</v>
      </c>
      <c r="D198" s="73">
        <v>73415</v>
      </c>
      <c r="E198" s="31" t="str">
        <f t="shared" si="31"/>
        <v>171 Mais (ohne Silomais NC 411)</v>
      </c>
      <c r="F198" s="110"/>
      <c r="H198" s="31"/>
      <c r="I198" s="31"/>
      <c r="J198" s="31"/>
      <c r="K198" s="31"/>
      <c r="L198" s="31"/>
      <c r="M198" s="31"/>
      <c r="N198" s="30">
        <f t="shared" si="35"/>
        <v>0</v>
      </c>
      <c r="O198" s="30">
        <f t="shared" si="36"/>
        <v>0</v>
      </c>
      <c r="P198" s="30">
        <f t="shared" si="37"/>
        <v>0</v>
      </c>
      <c r="Q198" s="30">
        <f t="shared" si="38"/>
        <v>0</v>
      </c>
      <c r="R198" s="30">
        <f t="shared" si="39"/>
        <v>0</v>
      </c>
      <c r="S198" s="30">
        <f t="shared" si="32"/>
        <v>0</v>
      </c>
      <c r="T198" s="30">
        <f t="shared" si="33"/>
        <v>0</v>
      </c>
      <c r="U198" s="30" t="str">
        <f t="shared" si="34"/>
        <v>Gattung Zea/Mais</v>
      </c>
      <c r="V198" s="30"/>
    </row>
    <row r="199" spans="1:22" hidden="1" x14ac:dyDescent="0.25">
      <c r="A199" s="72">
        <v>181</v>
      </c>
      <c r="B199" s="12" t="s">
        <v>483</v>
      </c>
      <c r="C199" s="73">
        <v>44927</v>
      </c>
      <c r="D199" s="73">
        <v>73415</v>
      </c>
      <c r="E199" s="31" t="str">
        <f t="shared" si="31"/>
        <v>181 Rispenhirse</v>
      </c>
      <c r="F199" s="110"/>
      <c r="H199" s="31"/>
      <c r="I199" s="31"/>
      <c r="J199" s="31"/>
      <c r="K199" s="31"/>
      <c r="L199" s="31"/>
      <c r="M199" s="31"/>
      <c r="N199" s="30">
        <f t="shared" si="35"/>
        <v>0</v>
      </c>
      <c r="O199" s="30">
        <f t="shared" si="36"/>
        <v>0</v>
      </c>
      <c r="P199" s="30">
        <f t="shared" si="37"/>
        <v>0</v>
      </c>
      <c r="Q199" s="30">
        <f t="shared" si="38"/>
        <v>0</v>
      </c>
      <c r="R199" s="30">
        <f t="shared" si="39"/>
        <v>0</v>
      </c>
      <c r="S199" s="30">
        <f t="shared" si="32"/>
        <v>0</v>
      </c>
      <c r="T199" s="30">
        <f t="shared" si="33"/>
        <v>0</v>
      </c>
      <c r="U199" s="30">
        <f t="shared" si="34"/>
        <v>0</v>
      </c>
      <c r="V199" s="30"/>
    </row>
    <row r="200" spans="1:22" hidden="1" x14ac:dyDescent="0.25">
      <c r="A200" s="72">
        <v>182</v>
      </c>
      <c r="B200" s="12" t="s">
        <v>484</v>
      </c>
      <c r="C200" s="73">
        <v>44927</v>
      </c>
      <c r="D200" s="73">
        <v>73415</v>
      </c>
      <c r="E200" s="31" t="str">
        <f t="shared" si="31"/>
        <v>182 Buchweizen</v>
      </c>
      <c r="F200" s="110"/>
      <c r="H200" s="31"/>
      <c r="I200" s="31"/>
      <c r="J200" s="31"/>
      <c r="K200" s="31"/>
      <c r="L200" s="31"/>
      <c r="M200" s="31"/>
      <c r="N200" s="30">
        <f t="shared" si="35"/>
        <v>0</v>
      </c>
      <c r="O200" s="30">
        <f t="shared" si="36"/>
        <v>0</v>
      </c>
      <c r="P200" s="30">
        <f t="shared" si="37"/>
        <v>0</v>
      </c>
      <c r="Q200" s="30">
        <f t="shared" si="38"/>
        <v>0</v>
      </c>
      <c r="R200" s="30">
        <f t="shared" si="39"/>
        <v>0</v>
      </c>
      <c r="S200" s="30">
        <f t="shared" si="32"/>
        <v>0</v>
      </c>
      <c r="T200" s="30">
        <f t="shared" si="33"/>
        <v>0</v>
      </c>
      <c r="U200" s="30">
        <f t="shared" si="34"/>
        <v>0</v>
      </c>
      <c r="V200" s="30"/>
    </row>
    <row r="201" spans="1:22" hidden="1" x14ac:dyDescent="0.25">
      <c r="A201" s="72">
        <v>183</v>
      </c>
      <c r="B201" s="12" t="s">
        <v>448</v>
      </c>
      <c r="C201" s="73">
        <v>44927</v>
      </c>
      <c r="D201" s="73">
        <v>73415</v>
      </c>
      <c r="E201" s="31" t="str">
        <f t="shared" si="31"/>
        <v>183 Mohren-, Zuckerhirse (ohne Sudangras NC 803)</v>
      </c>
      <c r="F201" s="110"/>
      <c r="H201" s="31"/>
      <c r="I201" s="31"/>
      <c r="J201" s="31"/>
      <c r="K201" s="31"/>
      <c r="L201" s="31"/>
      <c r="M201" s="31"/>
      <c r="N201" s="30">
        <f t="shared" si="35"/>
        <v>0</v>
      </c>
      <c r="O201" s="30">
        <f t="shared" si="36"/>
        <v>0</v>
      </c>
      <c r="P201" s="30">
        <f t="shared" si="37"/>
        <v>0</v>
      </c>
      <c r="Q201" s="30">
        <f t="shared" si="38"/>
        <v>0</v>
      </c>
      <c r="R201" s="30">
        <f t="shared" si="39"/>
        <v>0</v>
      </c>
      <c r="S201" s="30" t="str">
        <f t="shared" si="32"/>
        <v>Gattung Sorghum/Sorghumhirsen</v>
      </c>
      <c r="T201" s="30">
        <f t="shared" si="33"/>
        <v>0</v>
      </c>
      <c r="U201" s="30">
        <f t="shared" si="34"/>
        <v>0</v>
      </c>
      <c r="V201" s="30"/>
    </row>
    <row r="202" spans="1:22" hidden="1" x14ac:dyDescent="0.25">
      <c r="A202" s="72">
        <v>184</v>
      </c>
      <c r="B202" s="12" t="s">
        <v>485</v>
      </c>
      <c r="C202" s="73">
        <v>44927</v>
      </c>
      <c r="D202" s="73">
        <v>73415</v>
      </c>
      <c r="E202" s="31" t="str">
        <f t="shared" si="31"/>
        <v>184 Kolbenhirse</v>
      </c>
      <c r="F202" s="110"/>
      <c r="H202" s="31"/>
      <c r="I202" s="31"/>
      <c r="J202" s="31"/>
      <c r="K202" s="31"/>
      <c r="L202" s="31"/>
      <c r="M202" s="31"/>
      <c r="N202" s="30">
        <f t="shared" si="35"/>
        <v>0</v>
      </c>
      <c r="O202" s="30">
        <f t="shared" si="36"/>
        <v>0</v>
      </c>
      <c r="P202" s="30">
        <f t="shared" si="37"/>
        <v>0</v>
      </c>
      <c r="Q202" s="30">
        <f t="shared" si="38"/>
        <v>0</v>
      </c>
      <c r="R202" s="30">
        <f t="shared" si="39"/>
        <v>0</v>
      </c>
      <c r="S202" s="30">
        <f t="shared" si="32"/>
        <v>0</v>
      </c>
      <c r="T202" s="30">
        <f t="shared" si="33"/>
        <v>0</v>
      </c>
      <c r="U202" s="30">
        <f t="shared" si="34"/>
        <v>0</v>
      </c>
      <c r="V202" s="30"/>
    </row>
    <row r="203" spans="1:22" hidden="1" x14ac:dyDescent="0.25">
      <c r="A203" s="72">
        <v>186</v>
      </c>
      <c r="B203" s="12" t="s">
        <v>486</v>
      </c>
      <c r="C203" s="73">
        <v>44927</v>
      </c>
      <c r="D203" s="73">
        <v>73415</v>
      </c>
      <c r="E203" s="31" t="str">
        <f t="shared" si="31"/>
        <v>186 Amarant, Fuchsschwanz</v>
      </c>
      <c r="F203" s="110"/>
      <c r="H203" s="31"/>
      <c r="I203" s="31"/>
      <c r="J203" s="31"/>
      <c r="K203" s="31"/>
      <c r="L203" s="31"/>
      <c r="M203" s="31"/>
      <c r="N203" s="30">
        <f t="shared" si="35"/>
        <v>0</v>
      </c>
      <c r="O203" s="30">
        <f t="shared" si="36"/>
        <v>0</v>
      </c>
      <c r="P203" s="30">
        <f t="shared" si="37"/>
        <v>0</v>
      </c>
      <c r="Q203" s="30">
        <f t="shared" si="38"/>
        <v>0</v>
      </c>
      <c r="R203" s="30">
        <f t="shared" si="39"/>
        <v>0</v>
      </c>
      <c r="S203" s="30">
        <f t="shared" si="32"/>
        <v>0</v>
      </c>
      <c r="T203" s="30">
        <f t="shared" si="33"/>
        <v>0</v>
      </c>
      <c r="U203" s="30">
        <f t="shared" si="34"/>
        <v>0</v>
      </c>
      <c r="V203" s="30"/>
    </row>
    <row r="204" spans="1:22" hidden="1" x14ac:dyDescent="0.25">
      <c r="A204" s="72">
        <v>187</v>
      </c>
      <c r="B204" s="12" t="s">
        <v>487</v>
      </c>
      <c r="C204" s="73">
        <v>44927</v>
      </c>
      <c r="D204" s="73">
        <v>73415</v>
      </c>
      <c r="E204" s="31" t="str">
        <f t="shared" si="31"/>
        <v>187 Quinoa</v>
      </c>
      <c r="F204" s="110"/>
      <c r="H204" s="31"/>
      <c r="I204" s="31"/>
      <c r="J204" s="31"/>
      <c r="K204" s="31"/>
      <c r="L204" s="31"/>
      <c r="M204" s="31"/>
      <c r="N204" s="30">
        <f t="shared" si="35"/>
        <v>0</v>
      </c>
      <c r="O204" s="30">
        <f t="shared" si="36"/>
        <v>0</v>
      </c>
      <c r="P204" s="30">
        <f t="shared" si="37"/>
        <v>0</v>
      </c>
      <c r="Q204" s="30">
        <f t="shared" si="38"/>
        <v>0</v>
      </c>
      <c r="R204" s="30">
        <f t="shared" si="39"/>
        <v>0</v>
      </c>
      <c r="S204" s="30">
        <f t="shared" si="32"/>
        <v>0</v>
      </c>
      <c r="T204" s="30">
        <f t="shared" si="33"/>
        <v>0</v>
      </c>
      <c r="U204" s="30">
        <f t="shared" si="34"/>
        <v>0</v>
      </c>
      <c r="V204" s="30"/>
    </row>
    <row r="205" spans="1:22" hidden="1" x14ac:dyDescent="0.25">
      <c r="A205" s="72">
        <v>190</v>
      </c>
      <c r="B205" s="12" t="s">
        <v>488</v>
      </c>
      <c r="C205" s="73">
        <v>44927</v>
      </c>
      <c r="D205" s="73">
        <v>73415</v>
      </c>
      <c r="E205" s="31" t="str">
        <f t="shared" si="31"/>
        <v>190 Getreide einer Gattung/Art, die in der aktuellen Liste nicht aufgeführt ist</v>
      </c>
      <c r="F205" s="110"/>
      <c r="H205" s="31"/>
      <c r="I205" s="31"/>
      <c r="J205" s="31"/>
      <c r="K205" s="31"/>
      <c r="L205" s="31"/>
      <c r="M205" s="31"/>
      <c r="N205" s="30">
        <f t="shared" si="35"/>
        <v>0</v>
      </c>
      <c r="O205" s="30">
        <f t="shared" si="36"/>
        <v>0</v>
      </c>
      <c r="P205" s="30">
        <f t="shared" si="37"/>
        <v>0</v>
      </c>
      <c r="Q205" s="30">
        <f t="shared" si="38"/>
        <v>0</v>
      </c>
      <c r="R205" s="30">
        <f t="shared" si="39"/>
        <v>0</v>
      </c>
      <c r="S205" s="30">
        <f t="shared" si="32"/>
        <v>0</v>
      </c>
      <c r="T205" s="30">
        <f t="shared" si="33"/>
        <v>0</v>
      </c>
      <c r="U205" s="30">
        <f t="shared" si="34"/>
        <v>0</v>
      </c>
      <c r="V205" s="30"/>
    </row>
    <row r="206" spans="1:22" hidden="1" x14ac:dyDescent="0.25">
      <c r="A206" s="72">
        <v>290</v>
      </c>
      <c r="B206" s="12" t="s">
        <v>490</v>
      </c>
      <c r="C206" s="73">
        <v>44927</v>
      </c>
      <c r="D206" s="73">
        <v>73415</v>
      </c>
      <c r="E206" s="31" t="str">
        <f t="shared" si="31"/>
        <v>290 Hülsenfrucht einer Gattung/Art, die in der aktuellen Liste nicht aufgeführt ist</v>
      </c>
      <c r="F206" s="110"/>
      <c r="H206" s="31"/>
      <c r="I206" s="31"/>
      <c r="J206" s="31"/>
      <c r="K206" s="31"/>
      <c r="L206" s="31"/>
      <c r="M206" s="31"/>
      <c r="N206" s="30">
        <f t="shared" si="35"/>
        <v>0</v>
      </c>
      <c r="O206" s="30">
        <f t="shared" si="36"/>
        <v>0</v>
      </c>
      <c r="P206" s="30">
        <f t="shared" si="37"/>
        <v>0</v>
      </c>
      <c r="Q206" s="30">
        <f t="shared" si="38"/>
        <v>0</v>
      </c>
      <c r="R206" s="30">
        <f t="shared" si="39"/>
        <v>0</v>
      </c>
      <c r="S206" s="30">
        <f t="shared" si="32"/>
        <v>0</v>
      </c>
      <c r="T206" s="30">
        <f t="shared" si="33"/>
        <v>0</v>
      </c>
      <c r="U206" s="30">
        <f t="shared" si="34"/>
        <v>0</v>
      </c>
      <c r="V206" s="30"/>
    </row>
    <row r="207" spans="1:22" hidden="1" x14ac:dyDescent="0.25">
      <c r="A207" s="72">
        <v>311</v>
      </c>
      <c r="B207" s="12" t="s">
        <v>491</v>
      </c>
      <c r="C207" s="73">
        <v>44927</v>
      </c>
      <c r="D207" s="73">
        <v>73415</v>
      </c>
      <c r="E207" s="31" t="str">
        <f t="shared" si="31"/>
        <v>311 Winterraps</v>
      </c>
      <c r="F207" s="110"/>
      <c r="H207" s="31"/>
      <c r="I207" s="31"/>
      <c r="J207" s="31"/>
      <c r="K207" s="31"/>
      <c r="L207" s="31"/>
      <c r="M207" s="31"/>
      <c r="N207" s="30">
        <f t="shared" si="35"/>
        <v>0</v>
      </c>
      <c r="O207" s="30">
        <f t="shared" si="36"/>
        <v>0</v>
      </c>
      <c r="P207" s="30">
        <f t="shared" si="37"/>
        <v>0</v>
      </c>
      <c r="Q207" s="30">
        <f t="shared" si="38"/>
        <v>0</v>
      </c>
      <c r="R207" s="30">
        <f t="shared" si="39"/>
        <v>0</v>
      </c>
      <c r="S207" s="30">
        <f t="shared" si="32"/>
        <v>0</v>
      </c>
      <c r="T207" s="30">
        <f t="shared" si="33"/>
        <v>0</v>
      </c>
      <c r="U207" s="30">
        <f t="shared" si="34"/>
        <v>0</v>
      </c>
      <c r="V207" s="30"/>
    </row>
    <row r="208" spans="1:22" hidden="1" x14ac:dyDescent="0.25">
      <c r="A208" s="72">
        <v>312</v>
      </c>
      <c r="B208" s="12" t="s">
        <v>492</v>
      </c>
      <c r="C208" s="73">
        <v>44927</v>
      </c>
      <c r="D208" s="73">
        <v>73415</v>
      </c>
      <c r="E208" s="31" t="str">
        <f t="shared" si="31"/>
        <v>312 Sommerraps</v>
      </c>
      <c r="F208" s="110"/>
      <c r="H208" s="31"/>
      <c r="I208" s="31"/>
      <c r="J208" s="31"/>
      <c r="K208" s="31"/>
      <c r="L208" s="31"/>
      <c r="M208" s="31"/>
      <c r="N208" s="30">
        <f t="shared" si="35"/>
        <v>0</v>
      </c>
      <c r="O208" s="30">
        <f t="shared" si="36"/>
        <v>0</v>
      </c>
      <c r="P208" s="30">
        <f t="shared" si="37"/>
        <v>0</v>
      </c>
      <c r="Q208" s="30">
        <f t="shared" si="38"/>
        <v>0</v>
      </c>
      <c r="R208" s="30">
        <f t="shared" si="39"/>
        <v>0</v>
      </c>
      <c r="S208" s="30">
        <f t="shared" si="32"/>
        <v>0</v>
      </c>
      <c r="T208" s="30">
        <f t="shared" si="33"/>
        <v>0</v>
      </c>
      <c r="U208" s="30">
        <f t="shared" si="34"/>
        <v>0</v>
      </c>
      <c r="V208" s="30"/>
    </row>
    <row r="209" spans="1:22" hidden="1" x14ac:dyDescent="0.25">
      <c r="A209" s="72">
        <v>315</v>
      </c>
      <c r="B209" s="12" t="s">
        <v>493</v>
      </c>
      <c r="C209" s="73">
        <v>44927</v>
      </c>
      <c r="D209" s="73">
        <v>73415</v>
      </c>
      <c r="E209" s="31" t="str">
        <f t="shared" si="31"/>
        <v>315 Winterrübsen (Rübsen, Rübsamen, Rübsaat)</v>
      </c>
      <c r="F209" s="110"/>
      <c r="H209" s="31"/>
      <c r="I209" s="31"/>
      <c r="J209" s="31"/>
      <c r="K209" s="31"/>
      <c r="L209" s="31"/>
      <c r="M209" s="31"/>
      <c r="N209" s="30">
        <f t="shared" si="35"/>
        <v>0</v>
      </c>
      <c r="O209" s="30">
        <f t="shared" si="36"/>
        <v>0</v>
      </c>
      <c r="P209" s="30">
        <f t="shared" si="37"/>
        <v>0</v>
      </c>
      <c r="Q209" s="30">
        <f t="shared" si="38"/>
        <v>0</v>
      </c>
      <c r="R209" s="30">
        <f t="shared" si="39"/>
        <v>0</v>
      </c>
      <c r="S209" s="30">
        <f t="shared" si="32"/>
        <v>0</v>
      </c>
      <c r="T209" s="30">
        <f t="shared" si="33"/>
        <v>0</v>
      </c>
      <c r="U209" s="30">
        <f t="shared" si="34"/>
        <v>0</v>
      </c>
      <c r="V209" s="30"/>
    </row>
    <row r="210" spans="1:22" hidden="1" x14ac:dyDescent="0.25">
      <c r="A210" s="72">
        <v>316</v>
      </c>
      <c r="B210" s="12" t="s">
        <v>494</v>
      </c>
      <c r="C210" s="73">
        <v>44927</v>
      </c>
      <c r="D210" s="73">
        <v>73415</v>
      </c>
      <c r="E210" s="31" t="str">
        <f t="shared" si="31"/>
        <v>316 Sommerrübsen  (Rübsen, Rübsamen, Rübsaat)</v>
      </c>
      <c r="F210" s="110"/>
      <c r="H210" s="31"/>
      <c r="I210" s="31"/>
      <c r="J210" s="31"/>
      <c r="K210" s="31"/>
      <c r="L210" s="31"/>
      <c r="M210" s="31"/>
      <c r="N210" s="30">
        <f t="shared" si="35"/>
        <v>0</v>
      </c>
      <c r="O210" s="30">
        <f t="shared" si="36"/>
        <v>0</v>
      </c>
      <c r="P210" s="30">
        <f t="shared" si="37"/>
        <v>0</v>
      </c>
      <c r="Q210" s="30">
        <f t="shared" si="38"/>
        <v>0</v>
      </c>
      <c r="R210" s="30">
        <f t="shared" si="39"/>
        <v>0</v>
      </c>
      <c r="S210" s="30">
        <f t="shared" si="32"/>
        <v>0</v>
      </c>
      <c r="T210" s="30">
        <f t="shared" si="33"/>
        <v>0</v>
      </c>
      <c r="U210" s="30">
        <f t="shared" si="34"/>
        <v>0</v>
      </c>
      <c r="V210" s="30"/>
    </row>
    <row r="211" spans="1:22" hidden="1" x14ac:dyDescent="0.25">
      <c r="A211" s="72">
        <v>317</v>
      </c>
      <c r="B211" s="12" t="s">
        <v>428</v>
      </c>
      <c r="C211" s="73">
        <v>44927</v>
      </c>
      <c r="D211" s="73">
        <v>73415</v>
      </c>
      <c r="E211" s="31" t="str">
        <f t="shared" si="31"/>
        <v>317 Ölrettich</v>
      </c>
      <c r="F211" s="110"/>
      <c r="H211" s="31"/>
      <c r="I211" s="31"/>
      <c r="J211" s="31"/>
      <c r="K211" s="31"/>
      <c r="L211" s="31"/>
      <c r="M211" s="31"/>
      <c r="N211" s="30">
        <f t="shared" si="35"/>
        <v>0</v>
      </c>
      <c r="O211" s="30" t="str">
        <f t="shared" si="36"/>
        <v>Gattung Gartenrettich/Raphanus sativus</v>
      </c>
      <c r="P211" s="30">
        <f t="shared" si="37"/>
        <v>0</v>
      </c>
      <c r="Q211" s="30">
        <f t="shared" si="38"/>
        <v>0</v>
      </c>
      <c r="R211" s="30">
        <f t="shared" si="39"/>
        <v>0</v>
      </c>
      <c r="S211" s="30">
        <f t="shared" si="32"/>
        <v>0</v>
      </c>
      <c r="T211" s="30">
        <f t="shared" si="33"/>
        <v>0</v>
      </c>
      <c r="U211" s="30">
        <f t="shared" si="34"/>
        <v>0</v>
      </c>
      <c r="V211" s="30"/>
    </row>
    <row r="212" spans="1:22" hidden="1" x14ac:dyDescent="0.25">
      <c r="A212" s="72">
        <v>320</v>
      </c>
      <c r="B212" s="12" t="s">
        <v>432</v>
      </c>
      <c r="C212" s="73">
        <v>44927</v>
      </c>
      <c r="D212" s="73">
        <v>73415</v>
      </c>
      <c r="E212" s="31" t="str">
        <f t="shared" si="31"/>
        <v>320 Sonnenblumen</v>
      </c>
      <c r="F212" s="110"/>
      <c r="H212" s="31"/>
      <c r="I212" s="31"/>
      <c r="J212" s="31"/>
      <c r="K212" s="31"/>
      <c r="L212" s="31"/>
      <c r="M212" s="31"/>
      <c r="N212" s="30">
        <f t="shared" si="35"/>
        <v>0</v>
      </c>
      <c r="O212" s="30">
        <f t="shared" si="36"/>
        <v>0</v>
      </c>
      <c r="P212" s="30" t="str">
        <f t="shared" si="37"/>
        <v>Gattung Helianthus/Sonnenblumen</v>
      </c>
      <c r="Q212" s="30">
        <f t="shared" si="38"/>
        <v>0</v>
      </c>
      <c r="R212" s="30">
        <f t="shared" si="39"/>
        <v>0</v>
      </c>
      <c r="S212" s="30">
        <f t="shared" si="32"/>
        <v>0</v>
      </c>
      <c r="T212" s="30">
        <f t="shared" si="33"/>
        <v>0</v>
      </c>
      <c r="U212" s="30">
        <f t="shared" si="34"/>
        <v>0</v>
      </c>
      <c r="V212" s="30"/>
    </row>
    <row r="213" spans="1:22" hidden="1" x14ac:dyDescent="0.25">
      <c r="A213" s="72">
        <v>341</v>
      </c>
      <c r="B213" s="12" t="s">
        <v>495</v>
      </c>
      <c r="C213" s="73">
        <v>44927</v>
      </c>
      <c r="D213" s="73">
        <v>73415</v>
      </c>
      <c r="E213" s="31" t="str">
        <f t="shared" si="31"/>
        <v>341 Lein, Flachs</v>
      </c>
      <c r="F213" s="110"/>
      <c r="H213" s="31"/>
      <c r="I213" s="31"/>
      <c r="J213" s="31"/>
      <c r="K213" s="31"/>
      <c r="L213" s="31"/>
      <c r="M213" s="31"/>
      <c r="N213" s="30">
        <f t="shared" si="35"/>
        <v>0</v>
      </c>
      <c r="O213" s="30">
        <f t="shared" si="36"/>
        <v>0</v>
      </c>
      <c r="P213" s="30">
        <f t="shared" si="37"/>
        <v>0</v>
      </c>
      <c r="Q213" s="30">
        <f t="shared" si="38"/>
        <v>0</v>
      </c>
      <c r="R213" s="30">
        <f t="shared" si="39"/>
        <v>0</v>
      </c>
      <c r="S213" s="30">
        <f t="shared" si="32"/>
        <v>0</v>
      </c>
      <c r="T213" s="30">
        <f t="shared" si="33"/>
        <v>0</v>
      </c>
      <c r="U213" s="30">
        <f t="shared" si="34"/>
        <v>0</v>
      </c>
      <c r="V213" s="30"/>
    </row>
    <row r="214" spans="1:22" hidden="1" x14ac:dyDescent="0.25">
      <c r="A214" s="72">
        <v>390</v>
      </c>
      <c r="B214" s="12" t="s">
        <v>496</v>
      </c>
      <c r="C214" s="73">
        <v>44927</v>
      </c>
      <c r="D214" s="73">
        <v>73415</v>
      </c>
      <c r="E214" s="31" t="str">
        <f t="shared" si="31"/>
        <v>390 Ölfrucht einer Gattung/Art, die in der aktuellen Liste nicht aufgeführt ist</v>
      </c>
      <c r="F214" s="110"/>
      <c r="H214" s="31"/>
      <c r="I214" s="31"/>
      <c r="J214" s="31"/>
      <c r="K214" s="31"/>
      <c r="L214" s="31"/>
      <c r="M214" s="31"/>
      <c r="N214" s="30">
        <f t="shared" si="35"/>
        <v>0</v>
      </c>
      <c r="O214" s="30">
        <f t="shared" si="36"/>
        <v>0</v>
      </c>
      <c r="P214" s="30">
        <f t="shared" si="37"/>
        <v>0</v>
      </c>
      <c r="Q214" s="30">
        <f t="shared" si="38"/>
        <v>0</v>
      </c>
      <c r="R214" s="30">
        <f t="shared" si="39"/>
        <v>0</v>
      </c>
      <c r="S214" s="30">
        <f t="shared" si="32"/>
        <v>0</v>
      </c>
      <c r="T214" s="30">
        <f t="shared" si="33"/>
        <v>0</v>
      </c>
      <c r="U214" s="30">
        <f t="shared" si="34"/>
        <v>0</v>
      </c>
      <c r="V214" s="30"/>
    </row>
    <row r="215" spans="1:22" hidden="1" x14ac:dyDescent="0.25">
      <c r="A215" s="72">
        <v>392</v>
      </c>
      <c r="B215" s="12" t="s">
        <v>497</v>
      </c>
      <c r="C215" s="73">
        <v>44927</v>
      </c>
      <c r="D215" s="73">
        <v>73415</v>
      </c>
      <c r="E215" s="31" t="str">
        <f t="shared" si="31"/>
        <v>392 Meerkohl, Krambe</v>
      </c>
      <c r="F215" s="110"/>
      <c r="H215" s="31"/>
      <c r="I215" s="31"/>
      <c r="J215" s="31"/>
      <c r="K215" s="31"/>
      <c r="L215" s="31"/>
      <c r="M215" s="31"/>
      <c r="N215" s="30">
        <f t="shared" si="35"/>
        <v>0</v>
      </c>
      <c r="O215" s="30">
        <f t="shared" si="36"/>
        <v>0</v>
      </c>
      <c r="P215" s="30">
        <f t="shared" si="37"/>
        <v>0</v>
      </c>
      <c r="Q215" s="30">
        <f t="shared" si="38"/>
        <v>0</v>
      </c>
      <c r="R215" s="30">
        <f t="shared" si="39"/>
        <v>0</v>
      </c>
      <c r="S215" s="30">
        <f t="shared" si="32"/>
        <v>0</v>
      </c>
      <c r="T215" s="30">
        <f t="shared" si="33"/>
        <v>0</v>
      </c>
      <c r="U215" s="30">
        <f t="shared" si="34"/>
        <v>0</v>
      </c>
      <c r="V215" s="30"/>
    </row>
    <row r="216" spans="1:22" hidden="1" x14ac:dyDescent="0.25">
      <c r="A216" s="72">
        <v>393</v>
      </c>
      <c r="B216" s="12" t="s">
        <v>498</v>
      </c>
      <c r="C216" s="73">
        <v>44927</v>
      </c>
      <c r="D216" s="73">
        <v>73415</v>
      </c>
      <c r="E216" s="31" t="str">
        <f t="shared" si="31"/>
        <v>393 Leindotter</v>
      </c>
      <c r="F216" s="110"/>
      <c r="H216" s="31"/>
      <c r="I216" s="31"/>
      <c r="J216" s="31"/>
      <c r="K216" s="31"/>
      <c r="L216" s="31"/>
      <c r="M216" s="31"/>
      <c r="N216" s="30">
        <f t="shared" si="35"/>
        <v>0</v>
      </c>
      <c r="O216" s="30">
        <f t="shared" si="36"/>
        <v>0</v>
      </c>
      <c r="P216" s="30">
        <f t="shared" si="37"/>
        <v>0</v>
      </c>
      <c r="Q216" s="30">
        <f t="shared" si="38"/>
        <v>0</v>
      </c>
      <c r="R216" s="30">
        <f t="shared" si="39"/>
        <v>0</v>
      </c>
      <c r="S216" s="30">
        <f t="shared" si="32"/>
        <v>0</v>
      </c>
      <c r="T216" s="30">
        <f t="shared" si="33"/>
        <v>0</v>
      </c>
      <c r="U216" s="30">
        <f t="shared" si="34"/>
        <v>0</v>
      </c>
      <c r="V216" s="30"/>
    </row>
    <row r="217" spans="1:22" hidden="1" x14ac:dyDescent="0.25">
      <c r="A217" s="72">
        <v>410</v>
      </c>
      <c r="B217" s="12" t="s">
        <v>454</v>
      </c>
      <c r="C217" s="73">
        <v>44927</v>
      </c>
      <c r="D217" s="73">
        <v>73415</v>
      </c>
      <c r="E217" s="31" t="str">
        <f t="shared" si="31"/>
        <v>410 Mais mit Leguminosen</v>
      </c>
      <c r="F217" s="110"/>
      <c r="H217" s="31"/>
      <c r="I217" s="31"/>
      <c r="J217" s="31"/>
      <c r="K217" s="31"/>
      <c r="L217" s="31"/>
      <c r="M217" s="31"/>
      <c r="N217" s="30">
        <f t="shared" si="35"/>
        <v>0</v>
      </c>
      <c r="O217" s="30">
        <f t="shared" si="36"/>
        <v>0</v>
      </c>
      <c r="P217" s="30">
        <f t="shared" si="37"/>
        <v>0</v>
      </c>
      <c r="Q217" s="30">
        <f t="shared" si="38"/>
        <v>0</v>
      </c>
      <c r="R217" s="30">
        <f t="shared" si="39"/>
        <v>0</v>
      </c>
      <c r="S217" s="30">
        <f t="shared" si="32"/>
        <v>0</v>
      </c>
      <c r="T217" s="30">
        <f t="shared" si="33"/>
        <v>0</v>
      </c>
      <c r="U217" s="30" t="str">
        <f t="shared" si="34"/>
        <v>Gattung Zea/Mais</v>
      </c>
      <c r="V217" s="30"/>
    </row>
    <row r="218" spans="1:22" hidden="1" x14ac:dyDescent="0.25">
      <c r="A218" s="72">
        <v>411</v>
      </c>
      <c r="B218" s="12" t="s">
        <v>455</v>
      </c>
      <c r="C218" s="73">
        <v>44927</v>
      </c>
      <c r="D218" s="73">
        <v>73415</v>
      </c>
      <c r="E218" s="31" t="str">
        <f t="shared" si="31"/>
        <v>411 Silomais</v>
      </c>
      <c r="F218" s="110"/>
      <c r="H218" s="31"/>
      <c r="I218" s="31"/>
      <c r="J218" s="31"/>
      <c r="K218" s="31"/>
      <c r="L218" s="31"/>
      <c r="M218" s="31"/>
      <c r="N218" s="30">
        <f t="shared" si="35"/>
        <v>0</v>
      </c>
      <c r="O218" s="30">
        <f t="shared" si="36"/>
        <v>0</v>
      </c>
      <c r="P218" s="30">
        <f t="shared" si="37"/>
        <v>0</v>
      </c>
      <c r="Q218" s="30">
        <f t="shared" si="38"/>
        <v>0</v>
      </c>
      <c r="R218" s="30">
        <f t="shared" si="39"/>
        <v>0</v>
      </c>
      <c r="S218" s="30">
        <f t="shared" si="32"/>
        <v>0</v>
      </c>
      <c r="T218" s="30">
        <f t="shared" si="33"/>
        <v>0</v>
      </c>
      <c r="U218" s="30" t="str">
        <f t="shared" si="34"/>
        <v>Gattung Zea/Mais</v>
      </c>
      <c r="V218" s="30"/>
    </row>
    <row r="219" spans="1:22" hidden="1" x14ac:dyDescent="0.25">
      <c r="A219" s="72">
        <v>413</v>
      </c>
      <c r="B219" s="12" t="s">
        <v>438</v>
      </c>
      <c r="C219" s="73">
        <v>44927</v>
      </c>
      <c r="D219" s="73">
        <v>73415</v>
      </c>
      <c r="E219" s="31" t="str">
        <f t="shared" si="31"/>
        <v>413 Futterrübe/Runkelrübe</v>
      </c>
      <c r="F219" s="110"/>
      <c r="H219" s="31"/>
      <c r="I219" s="31"/>
      <c r="J219" s="31"/>
      <c r="K219" s="31"/>
      <c r="L219" s="31"/>
      <c r="M219" s="31"/>
      <c r="N219" s="30">
        <f t="shared" si="35"/>
        <v>0</v>
      </c>
      <c r="O219" s="30">
        <f t="shared" si="36"/>
        <v>0</v>
      </c>
      <c r="P219" s="30">
        <f t="shared" si="37"/>
        <v>0</v>
      </c>
      <c r="Q219" s="30">
        <f t="shared" si="38"/>
        <v>0</v>
      </c>
      <c r="R219" s="30" t="str">
        <f t="shared" si="39"/>
        <v>Gattung Rüben</v>
      </c>
      <c r="S219" s="30">
        <f t="shared" si="32"/>
        <v>0</v>
      </c>
      <c r="T219" s="30">
        <f t="shared" si="33"/>
        <v>0</v>
      </c>
      <c r="U219" s="30">
        <f t="shared" si="34"/>
        <v>0</v>
      </c>
      <c r="V219" s="30"/>
    </row>
    <row r="220" spans="1:22" hidden="1" x14ac:dyDescent="0.25">
      <c r="A220" s="72">
        <v>422</v>
      </c>
      <c r="B220" s="12" t="s">
        <v>499</v>
      </c>
      <c r="C220" s="73">
        <v>44927</v>
      </c>
      <c r="D220" s="73">
        <v>73415</v>
      </c>
      <c r="E220" s="31" t="str">
        <f t="shared" si="31"/>
        <v>422 Kleegras</v>
      </c>
      <c r="F220" s="110"/>
      <c r="H220" s="31"/>
      <c r="I220" s="31"/>
      <c r="J220" s="31"/>
      <c r="K220" s="31"/>
      <c r="L220" s="31"/>
      <c r="M220" s="31"/>
      <c r="N220" s="30">
        <f t="shared" si="35"/>
        <v>0</v>
      </c>
      <c r="O220" s="30">
        <f t="shared" si="36"/>
        <v>0</v>
      </c>
      <c r="P220" s="30">
        <f t="shared" si="37"/>
        <v>0</v>
      </c>
      <c r="Q220" s="30">
        <f t="shared" si="38"/>
        <v>0</v>
      </c>
      <c r="R220" s="30">
        <f t="shared" si="39"/>
        <v>0</v>
      </c>
      <c r="S220" s="30">
        <f t="shared" si="32"/>
        <v>0</v>
      </c>
      <c r="T220" s="30">
        <f t="shared" si="33"/>
        <v>0</v>
      </c>
      <c r="U220" s="30">
        <f t="shared" si="34"/>
        <v>0</v>
      </c>
      <c r="V220" s="30"/>
    </row>
    <row r="221" spans="1:22" hidden="1" x14ac:dyDescent="0.25">
      <c r="A221" s="72">
        <v>424</v>
      </c>
      <c r="B221" s="12" t="s">
        <v>500</v>
      </c>
      <c r="C221" s="73">
        <v>44927</v>
      </c>
      <c r="D221" s="73">
        <v>73415</v>
      </c>
      <c r="E221" s="31" t="str">
        <f t="shared" si="31"/>
        <v>424 Ackergras</v>
      </c>
      <c r="F221" s="110"/>
      <c r="H221" s="31"/>
      <c r="I221" s="31"/>
      <c r="J221" s="31"/>
      <c r="K221" s="31"/>
      <c r="L221" s="31"/>
      <c r="M221" s="31"/>
      <c r="N221" s="30">
        <f t="shared" si="35"/>
        <v>0</v>
      </c>
      <c r="O221" s="30">
        <f t="shared" si="36"/>
        <v>0</v>
      </c>
      <c r="P221" s="30">
        <f t="shared" si="37"/>
        <v>0</v>
      </c>
      <c r="Q221" s="30">
        <f t="shared" si="38"/>
        <v>0</v>
      </c>
      <c r="R221" s="30">
        <f t="shared" si="39"/>
        <v>0</v>
      </c>
      <c r="S221" s="30">
        <f t="shared" si="32"/>
        <v>0</v>
      </c>
      <c r="T221" s="30">
        <f t="shared" si="33"/>
        <v>0</v>
      </c>
      <c r="U221" s="30">
        <f t="shared" si="34"/>
        <v>0</v>
      </c>
      <c r="V221" s="30"/>
    </row>
    <row r="222" spans="1:22" hidden="1" x14ac:dyDescent="0.25">
      <c r="A222" s="72">
        <v>433</v>
      </c>
      <c r="B222" s="12" t="s">
        <v>501</v>
      </c>
      <c r="C222" s="73">
        <v>44927</v>
      </c>
      <c r="D222" s="73">
        <v>73415</v>
      </c>
      <c r="E222" s="31" t="str">
        <f t="shared" si="31"/>
        <v>433 Luzerne-Gras Mischung</v>
      </c>
      <c r="F222" s="110"/>
      <c r="H222" s="31"/>
      <c r="I222" s="31"/>
      <c r="J222" s="31"/>
      <c r="K222" s="31"/>
      <c r="L222" s="31"/>
      <c r="M222" s="31"/>
      <c r="N222" s="30">
        <f t="shared" si="35"/>
        <v>0</v>
      </c>
      <c r="O222" s="30">
        <f t="shared" si="36"/>
        <v>0</v>
      </c>
      <c r="P222" s="30">
        <f t="shared" si="37"/>
        <v>0</v>
      </c>
      <c r="Q222" s="30">
        <f t="shared" si="38"/>
        <v>0</v>
      </c>
      <c r="R222" s="30">
        <f t="shared" si="39"/>
        <v>0</v>
      </c>
      <c r="S222" s="30">
        <f t="shared" si="32"/>
        <v>0</v>
      </c>
      <c r="T222" s="30">
        <f t="shared" si="33"/>
        <v>0</v>
      </c>
      <c r="U222" s="30">
        <f t="shared" si="34"/>
        <v>0</v>
      </c>
      <c r="V222" s="30"/>
    </row>
    <row r="223" spans="1:22" hidden="1" x14ac:dyDescent="0.25">
      <c r="A223" s="72">
        <v>441</v>
      </c>
      <c r="B223" s="12" t="s">
        <v>502</v>
      </c>
      <c r="C223" s="73">
        <v>44927</v>
      </c>
      <c r="D223" s="73">
        <v>73415</v>
      </c>
      <c r="E223" s="31" t="str">
        <f t="shared" si="31"/>
        <v>441 Wiesen (Grünlandneueinsaat 1. bis inkl. 5. Jahr)</v>
      </c>
      <c r="F223" s="110"/>
      <c r="H223" s="31"/>
      <c r="I223" s="31"/>
      <c r="J223" s="31"/>
      <c r="K223" s="31"/>
      <c r="L223" s="31"/>
      <c r="M223" s="31"/>
      <c r="N223" s="30">
        <f t="shared" si="35"/>
        <v>0</v>
      </c>
      <c r="O223" s="30">
        <f t="shared" si="36"/>
        <v>0</v>
      </c>
      <c r="P223" s="30">
        <f t="shared" si="37"/>
        <v>0</v>
      </c>
      <c r="Q223" s="30">
        <f t="shared" si="38"/>
        <v>0</v>
      </c>
      <c r="R223" s="30">
        <f t="shared" si="39"/>
        <v>0</v>
      </c>
      <c r="S223" s="30">
        <f t="shared" si="32"/>
        <v>0</v>
      </c>
      <c r="T223" s="30">
        <f t="shared" si="33"/>
        <v>0</v>
      </c>
      <c r="U223" s="30">
        <f t="shared" si="34"/>
        <v>0</v>
      </c>
      <c r="V223" s="30"/>
    </row>
    <row r="224" spans="1:22" hidden="1" x14ac:dyDescent="0.25">
      <c r="A224" s="72">
        <v>442</v>
      </c>
      <c r="B224" s="12" t="s">
        <v>503</v>
      </c>
      <c r="C224" s="73">
        <v>44927</v>
      </c>
      <c r="D224" s="73">
        <v>73415</v>
      </c>
      <c r="E224" s="31" t="str">
        <f t="shared" si="31"/>
        <v>442 Mähweiden (Grünlandneueinsaat 1. bis inkl. 5. Jahr)</v>
      </c>
      <c r="F224" s="110"/>
      <c r="H224" s="31"/>
      <c r="I224" s="31"/>
      <c r="J224" s="31"/>
      <c r="K224" s="31"/>
      <c r="L224" s="31"/>
      <c r="M224" s="31"/>
      <c r="N224" s="30">
        <f t="shared" si="35"/>
        <v>0</v>
      </c>
      <c r="O224" s="30">
        <f t="shared" si="36"/>
        <v>0</v>
      </c>
      <c r="P224" s="30">
        <f t="shared" si="37"/>
        <v>0</v>
      </c>
      <c r="Q224" s="30">
        <f t="shared" si="38"/>
        <v>0</v>
      </c>
      <c r="R224" s="30">
        <f t="shared" si="39"/>
        <v>0</v>
      </c>
      <c r="S224" s="30">
        <f t="shared" si="32"/>
        <v>0</v>
      </c>
      <c r="T224" s="30">
        <f t="shared" si="33"/>
        <v>0</v>
      </c>
      <c r="U224" s="30">
        <f t="shared" si="34"/>
        <v>0</v>
      </c>
      <c r="V224" s="30"/>
    </row>
    <row r="225" spans="1:22" hidden="1" x14ac:dyDescent="0.25">
      <c r="A225" s="72">
        <v>443</v>
      </c>
      <c r="B225" s="12" t="s">
        <v>504</v>
      </c>
      <c r="C225" s="73">
        <v>44927</v>
      </c>
      <c r="D225" s="73">
        <v>73415</v>
      </c>
      <c r="E225" s="31" t="str">
        <f t="shared" si="31"/>
        <v>443 Weiden (Grünlandneueinsaat 1 bis inkl. 5. Jahr)</v>
      </c>
      <c r="F225" s="110"/>
      <c r="H225" s="31"/>
      <c r="I225" s="31"/>
      <c r="J225" s="31"/>
      <c r="K225" s="31"/>
      <c r="L225" s="31"/>
      <c r="M225" s="31"/>
      <c r="N225" s="30">
        <f t="shared" si="35"/>
        <v>0</v>
      </c>
      <c r="O225" s="30">
        <f t="shared" si="36"/>
        <v>0</v>
      </c>
      <c r="P225" s="30">
        <f t="shared" si="37"/>
        <v>0</v>
      </c>
      <c r="Q225" s="30">
        <f t="shared" si="38"/>
        <v>0</v>
      </c>
      <c r="R225" s="30">
        <f t="shared" si="39"/>
        <v>0</v>
      </c>
      <c r="S225" s="30">
        <f t="shared" si="32"/>
        <v>0</v>
      </c>
      <c r="T225" s="30">
        <f t="shared" si="33"/>
        <v>0</v>
      </c>
      <c r="U225" s="30">
        <f t="shared" si="34"/>
        <v>0</v>
      </c>
      <c r="V225" s="30"/>
    </row>
    <row r="226" spans="1:22" hidden="1" x14ac:dyDescent="0.25">
      <c r="A226" s="72">
        <v>510</v>
      </c>
      <c r="B226" s="12" t="s">
        <v>505</v>
      </c>
      <c r="C226" s="73">
        <v>44927</v>
      </c>
      <c r="D226" s="73">
        <v>73415</v>
      </c>
      <c r="E226" s="31" t="str">
        <f t="shared" si="31"/>
        <v>510 Goldrute (Solidago)</v>
      </c>
      <c r="F226" s="110"/>
      <c r="H226" s="31"/>
      <c r="I226" s="31"/>
      <c r="J226" s="31"/>
      <c r="K226" s="31"/>
      <c r="L226" s="31"/>
      <c r="M226" s="31"/>
      <c r="N226" s="30">
        <f t="shared" si="35"/>
        <v>0</v>
      </c>
      <c r="O226" s="30">
        <f t="shared" si="36"/>
        <v>0</v>
      </c>
      <c r="P226" s="30">
        <f t="shared" si="37"/>
        <v>0</v>
      </c>
      <c r="Q226" s="30">
        <f t="shared" si="38"/>
        <v>0</v>
      </c>
      <c r="R226" s="30">
        <f t="shared" si="39"/>
        <v>0</v>
      </c>
      <c r="S226" s="30">
        <f t="shared" si="32"/>
        <v>0</v>
      </c>
      <c r="T226" s="30">
        <f t="shared" si="33"/>
        <v>0</v>
      </c>
      <c r="U226" s="30">
        <f t="shared" si="34"/>
        <v>0</v>
      </c>
      <c r="V226" s="30"/>
    </row>
    <row r="227" spans="1:22" hidden="1" x14ac:dyDescent="0.25">
      <c r="A227" s="72">
        <v>511</v>
      </c>
      <c r="B227" s="12" t="s">
        <v>506</v>
      </c>
      <c r="C227" s="73">
        <v>44927</v>
      </c>
      <c r="D227" s="73">
        <v>73415</v>
      </c>
      <c r="E227" s="31" t="str">
        <f t="shared" si="31"/>
        <v>511 Streptocarpus/Drehfrucht</v>
      </c>
      <c r="F227" s="110"/>
      <c r="H227" s="31"/>
      <c r="I227" s="31"/>
      <c r="J227" s="31"/>
      <c r="K227" s="31"/>
      <c r="L227" s="31"/>
      <c r="M227" s="31"/>
      <c r="N227" s="30">
        <f t="shared" si="35"/>
        <v>0</v>
      </c>
      <c r="O227" s="30">
        <f t="shared" si="36"/>
        <v>0</v>
      </c>
      <c r="P227" s="30">
        <f t="shared" si="37"/>
        <v>0</v>
      </c>
      <c r="Q227" s="30">
        <f t="shared" si="38"/>
        <v>0</v>
      </c>
      <c r="R227" s="30">
        <f t="shared" si="39"/>
        <v>0</v>
      </c>
      <c r="S227" s="30">
        <f t="shared" si="32"/>
        <v>0</v>
      </c>
      <c r="T227" s="30">
        <f t="shared" si="33"/>
        <v>0</v>
      </c>
      <c r="U227" s="30">
        <f t="shared" si="34"/>
        <v>0</v>
      </c>
      <c r="V227" s="30"/>
    </row>
    <row r="228" spans="1:22" hidden="1" x14ac:dyDescent="0.25">
      <c r="A228" s="72">
        <v>512</v>
      </c>
      <c r="B228" s="12" t="s">
        <v>507</v>
      </c>
      <c r="C228" s="73">
        <v>44927</v>
      </c>
      <c r="D228" s="73">
        <v>73415</v>
      </c>
      <c r="E228" s="31" t="str">
        <f t="shared" si="31"/>
        <v>512 Iberischer Drachenkopf</v>
      </c>
      <c r="F228" s="110"/>
      <c r="H228" s="31"/>
      <c r="I228" s="31"/>
      <c r="J228" s="31"/>
      <c r="K228" s="31"/>
      <c r="L228" s="31"/>
      <c r="M228" s="31"/>
      <c r="N228" s="30">
        <f t="shared" si="35"/>
        <v>0</v>
      </c>
      <c r="O228" s="30">
        <f t="shared" si="36"/>
        <v>0</v>
      </c>
      <c r="P228" s="30">
        <f t="shared" si="37"/>
        <v>0</v>
      </c>
      <c r="Q228" s="30">
        <f t="shared" si="38"/>
        <v>0</v>
      </c>
      <c r="R228" s="30">
        <f t="shared" si="39"/>
        <v>0</v>
      </c>
      <c r="S228" s="30">
        <f t="shared" si="32"/>
        <v>0</v>
      </c>
      <c r="T228" s="30">
        <f t="shared" si="33"/>
        <v>0</v>
      </c>
      <c r="U228" s="30">
        <f t="shared" si="34"/>
        <v>0</v>
      </c>
      <c r="V228" s="30"/>
    </row>
    <row r="229" spans="1:22" hidden="1" x14ac:dyDescent="0.25">
      <c r="A229" s="72">
        <v>513</v>
      </c>
      <c r="B229" s="12" t="s">
        <v>508</v>
      </c>
      <c r="C229" s="73">
        <v>44927</v>
      </c>
      <c r="D229" s="73">
        <v>73415</v>
      </c>
      <c r="E229" s="31" t="str">
        <f t="shared" si="31"/>
        <v>513 Braunellen</v>
      </c>
      <c r="F229" s="110"/>
      <c r="H229" s="31"/>
      <c r="I229" s="31"/>
      <c r="J229" s="31"/>
      <c r="K229" s="31"/>
      <c r="L229" s="31"/>
      <c r="M229" s="31"/>
      <c r="N229" s="30">
        <f t="shared" si="35"/>
        <v>0</v>
      </c>
      <c r="O229" s="30">
        <f t="shared" si="36"/>
        <v>0</v>
      </c>
      <c r="P229" s="30">
        <f t="shared" si="37"/>
        <v>0</v>
      </c>
      <c r="Q229" s="30">
        <f t="shared" si="38"/>
        <v>0</v>
      </c>
      <c r="R229" s="30">
        <f t="shared" si="39"/>
        <v>0</v>
      </c>
      <c r="S229" s="30">
        <f t="shared" si="32"/>
        <v>0</v>
      </c>
      <c r="T229" s="30">
        <f t="shared" si="33"/>
        <v>0</v>
      </c>
      <c r="U229" s="30">
        <f t="shared" si="34"/>
        <v>0</v>
      </c>
      <c r="V229" s="30"/>
    </row>
    <row r="230" spans="1:22" hidden="1" x14ac:dyDescent="0.25">
      <c r="A230" s="72">
        <v>514</v>
      </c>
      <c r="B230" s="12" t="s">
        <v>509</v>
      </c>
      <c r="C230" s="73">
        <v>44927</v>
      </c>
      <c r="D230" s="73">
        <v>73415</v>
      </c>
      <c r="E230" s="31" t="str">
        <f t="shared" si="31"/>
        <v>514 Hauswurz (Sempervivum)</v>
      </c>
      <c r="F230" s="110"/>
      <c r="H230" s="31"/>
      <c r="I230" s="31"/>
      <c r="J230" s="31"/>
      <c r="K230" s="31"/>
      <c r="L230" s="31"/>
      <c r="M230" s="31"/>
      <c r="N230" s="30">
        <f t="shared" si="35"/>
        <v>0</v>
      </c>
      <c r="O230" s="30">
        <f t="shared" si="36"/>
        <v>0</v>
      </c>
      <c r="P230" s="30">
        <f t="shared" si="37"/>
        <v>0</v>
      </c>
      <c r="Q230" s="30">
        <f t="shared" si="38"/>
        <v>0</v>
      </c>
      <c r="R230" s="30">
        <f t="shared" si="39"/>
        <v>0</v>
      </c>
      <c r="S230" s="30">
        <f t="shared" si="32"/>
        <v>0</v>
      </c>
      <c r="T230" s="30">
        <f t="shared" si="33"/>
        <v>0</v>
      </c>
      <c r="U230" s="30">
        <f t="shared" si="34"/>
        <v>0</v>
      </c>
      <c r="V230" s="30"/>
    </row>
    <row r="231" spans="1:22" hidden="1" x14ac:dyDescent="0.25">
      <c r="A231" s="72">
        <v>515</v>
      </c>
      <c r="B231" s="12" t="s">
        <v>510</v>
      </c>
      <c r="C231" s="73">
        <v>44927</v>
      </c>
      <c r="D231" s="73">
        <v>73415</v>
      </c>
      <c r="E231" s="31" t="str">
        <f t="shared" si="31"/>
        <v>515 Mühlenbeckia/Drahtsträucher</v>
      </c>
      <c r="F231" s="110"/>
      <c r="H231" s="31"/>
      <c r="I231" s="31"/>
      <c r="J231" s="31"/>
      <c r="K231" s="31"/>
      <c r="L231" s="31"/>
      <c r="M231" s="31"/>
      <c r="N231" s="30">
        <f t="shared" si="35"/>
        <v>0</v>
      </c>
      <c r="O231" s="30">
        <f t="shared" si="36"/>
        <v>0</v>
      </c>
      <c r="P231" s="30">
        <f t="shared" si="37"/>
        <v>0</v>
      </c>
      <c r="Q231" s="30">
        <f t="shared" si="38"/>
        <v>0</v>
      </c>
      <c r="R231" s="30">
        <f t="shared" si="39"/>
        <v>0</v>
      </c>
      <c r="S231" s="30">
        <f t="shared" si="32"/>
        <v>0</v>
      </c>
      <c r="T231" s="30">
        <f t="shared" si="33"/>
        <v>0</v>
      </c>
      <c r="U231" s="30">
        <f t="shared" si="34"/>
        <v>0</v>
      </c>
      <c r="V231" s="30"/>
    </row>
    <row r="232" spans="1:22" hidden="1" x14ac:dyDescent="0.25">
      <c r="A232" s="72">
        <v>516</v>
      </c>
      <c r="B232" s="12" t="s">
        <v>511</v>
      </c>
      <c r="C232" s="73">
        <v>44927</v>
      </c>
      <c r="D232" s="73">
        <v>73415</v>
      </c>
      <c r="E232" s="31" t="str">
        <f t="shared" si="31"/>
        <v>516 Knöterich (Persicaria)</v>
      </c>
      <c r="F232" s="110"/>
      <c r="H232" s="31"/>
      <c r="I232" s="31"/>
      <c r="J232" s="31"/>
      <c r="K232" s="31"/>
      <c r="L232" s="31"/>
      <c r="M232" s="31"/>
      <c r="N232" s="30">
        <f t="shared" si="35"/>
        <v>0</v>
      </c>
      <c r="O232" s="30">
        <f t="shared" si="36"/>
        <v>0</v>
      </c>
      <c r="P232" s="30">
        <f t="shared" si="37"/>
        <v>0</v>
      </c>
      <c r="Q232" s="30">
        <f t="shared" si="38"/>
        <v>0</v>
      </c>
      <c r="R232" s="30">
        <f t="shared" si="39"/>
        <v>0</v>
      </c>
      <c r="S232" s="30">
        <f t="shared" si="32"/>
        <v>0</v>
      </c>
      <c r="T232" s="30">
        <f t="shared" si="33"/>
        <v>0</v>
      </c>
      <c r="U232" s="30">
        <f t="shared" si="34"/>
        <v>0</v>
      </c>
      <c r="V232" s="30"/>
    </row>
    <row r="233" spans="1:22" hidden="1" x14ac:dyDescent="0.25">
      <c r="A233" s="72">
        <v>517</v>
      </c>
      <c r="B233" s="12" t="s">
        <v>512</v>
      </c>
      <c r="C233" s="73">
        <v>44927</v>
      </c>
      <c r="D233" s="73">
        <v>73415</v>
      </c>
      <c r="E233" s="31" t="str">
        <f t="shared" si="31"/>
        <v>517 Garten-Petunie</v>
      </c>
      <c r="F233" s="110"/>
      <c r="H233" s="31"/>
      <c r="I233" s="31"/>
      <c r="J233" s="31"/>
      <c r="K233" s="31"/>
      <c r="L233" s="31"/>
      <c r="M233" s="31"/>
      <c r="N233" s="30">
        <f t="shared" si="35"/>
        <v>0</v>
      </c>
      <c r="O233" s="30">
        <f t="shared" si="36"/>
        <v>0</v>
      </c>
      <c r="P233" s="30">
        <f t="shared" si="37"/>
        <v>0</v>
      </c>
      <c r="Q233" s="30">
        <f t="shared" si="38"/>
        <v>0</v>
      </c>
      <c r="R233" s="30">
        <f t="shared" si="39"/>
        <v>0</v>
      </c>
      <c r="S233" s="30">
        <f t="shared" si="32"/>
        <v>0</v>
      </c>
      <c r="T233" s="30">
        <f t="shared" si="33"/>
        <v>0</v>
      </c>
      <c r="U233" s="30">
        <f t="shared" si="34"/>
        <v>0</v>
      </c>
      <c r="V233" s="30"/>
    </row>
    <row r="234" spans="1:22" hidden="1" x14ac:dyDescent="0.25">
      <c r="A234" s="72">
        <v>518</v>
      </c>
      <c r="B234" s="12" t="s">
        <v>513</v>
      </c>
      <c r="C234" s="73">
        <v>44927</v>
      </c>
      <c r="D234" s="73">
        <v>73415</v>
      </c>
      <c r="E234" s="31" t="str">
        <f t="shared" si="31"/>
        <v>518 Polygonum</v>
      </c>
      <c r="F234" s="110"/>
      <c r="H234" s="31"/>
      <c r="I234" s="31"/>
      <c r="J234" s="31"/>
      <c r="K234" s="31"/>
      <c r="L234" s="31"/>
      <c r="M234" s="31"/>
      <c r="N234" s="30">
        <f t="shared" si="35"/>
        <v>0</v>
      </c>
      <c r="O234" s="30">
        <f t="shared" si="36"/>
        <v>0</v>
      </c>
      <c r="P234" s="30">
        <f t="shared" si="37"/>
        <v>0</v>
      </c>
      <c r="Q234" s="30">
        <f t="shared" si="38"/>
        <v>0</v>
      </c>
      <c r="R234" s="30">
        <f t="shared" si="39"/>
        <v>0</v>
      </c>
      <c r="S234" s="30">
        <f t="shared" si="32"/>
        <v>0</v>
      </c>
      <c r="T234" s="30">
        <f t="shared" si="33"/>
        <v>0</v>
      </c>
      <c r="U234" s="30">
        <f t="shared" si="34"/>
        <v>0</v>
      </c>
      <c r="V234" s="30"/>
    </row>
    <row r="235" spans="1:22" hidden="1" x14ac:dyDescent="0.25">
      <c r="A235" s="72">
        <v>519</v>
      </c>
      <c r="B235" s="12" t="s">
        <v>514</v>
      </c>
      <c r="C235" s="73">
        <v>44927</v>
      </c>
      <c r="D235" s="73">
        <v>73415</v>
      </c>
      <c r="E235" s="31" t="str">
        <f t="shared" si="31"/>
        <v>519 Köcherblümchen (Cuphea)</v>
      </c>
      <c r="F235" s="110"/>
      <c r="H235" s="31"/>
      <c r="I235" s="31"/>
      <c r="J235" s="31"/>
      <c r="K235" s="31"/>
      <c r="L235" s="31"/>
      <c r="M235" s="31"/>
      <c r="N235" s="30">
        <f t="shared" si="35"/>
        <v>0</v>
      </c>
      <c r="O235" s="30">
        <f t="shared" si="36"/>
        <v>0</v>
      </c>
      <c r="P235" s="30">
        <f t="shared" si="37"/>
        <v>0</v>
      </c>
      <c r="Q235" s="30">
        <f t="shared" si="38"/>
        <v>0</v>
      </c>
      <c r="R235" s="30">
        <f t="shared" si="39"/>
        <v>0</v>
      </c>
      <c r="S235" s="30">
        <f t="shared" si="32"/>
        <v>0</v>
      </c>
      <c r="T235" s="30">
        <f t="shared" si="33"/>
        <v>0</v>
      </c>
      <c r="U235" s="30">
        <f t="shared" si="34"/>
        <v>0</v>
      </c>
      <c r="V235" s="30"/>
    </row>
    <row r="236" spans="1:22" hidden="1" x14ac:dyDescent="0.25">
      <c r="A236" s="72">
        <v>601</v>
      </c>
      <c r="B236" s="12" t="s">
        <v>444</v>
      </c>
      <c r="C236" s="73">
        <v>44927</v>
      </c>
      <c r="D236" s="73">
        <v>73415</v>
      </c>
      <c r="E236" s="31" t="str">
        <f t="shared" si="31"/>
        <v>601 Stärkekartoffeln</v>
      </c>
      <c r="F236" s="110"/>
      <c r="H236" s="31"/>
      <c r="I236" s="31"/>
      <c r="J236" s="31"/>
      <c r="K236" s="31"/>
      <c r="L236" s="31"/>
      <c r="M236" s="31"/>
      <c r="N236" s="30">
        <f t="shared" si="35"/>
        <v>0</v>
      </c>
      <c r="O236" s="30">
        <f t="shared" si="36"/>
        <v>0</v>
      </c>
      <c r="P236" s="30">
        <f t="shared" si="37"/>
        <v>0</v>
      </c>
      <c r="Q236" s="30">
        <f t="shared" si="38"/>
        <v>0</v>
      </c>
      <c r="R236" s="30">
        <f t="shared" si="39"/>
        <v>0</v>
      </c>
      <c r="S236" s="30">
        <f t="shared" si="32"/>
        <v>0</v>
      </c>
      <c r="T236" s="30">
        <f t="shared" si="33"/>
        <v>0</v>
      </c>
      <c r="U236" s="30">
        <f t="shared" si="34"/>
        <v>0</v>
      </c>
      <c r="V236" s="30"/>
    </row>
    <row r="237" spans="1:22" hidden="1" x14ac:dyDescent="0.25">
      <c r="A237" s="72">
        <v>602</v>
      </c>
      <c r="B237" s="12" t="s">
        <v>11</v>
      </c>
      <c r="C237" s="73">
        <v>44927</v>
      </c>
      <c r="D237" s="73">
        <v>73415</v>
      </c>
      <c r="E237" s="31" t="str">
        <f t="shared" si="31"/>
        <v>602 Kartoffeln</v>
      </c>
      <c r="F237" s="110"/>
      <c r="H237" s="31"/>
      <c r="I237" s="31"/>
      <c r="J237" s="31"/>
      <c r="K237" s="31"/>
      <c r="L237" s="31"/>
      <c r="M237" s="31"/>
      <c r="N237" s="30">
        <f t="shared" si="35"/>
        <v>0</v>
      </c>
      <c r="O237" s="30">
        <f t="shared" si="36"/>
        <v>0</v>
      </c>
      <c r="P237" s="30">
        <f t="shared" si="37"/>
        <v>0</v>
      </c>
      <c r="Q237" s="30">
        <f t="shared" si="38"/>
        <v>0</v>
      </c>
      <c r="R237" s="30">
        <f t="shared" si="39"/>
        <v>0</v>
      </c>
      <c r="S237" s="30">
        <f t="shared" si="32"/>
        <v>0</v>
      </c>
      <c r="T237" s="30">
        <f t="shared" si="33"/>
        <v>0</v>
      </c>
      <c r="U237" s="30">
        <f t="shared" si="34"/>
        <v>0</v>
      </c>
      <c r="V237" s="30"/>
    </row>
    <row r="238" spans="1:22" hidden="1" x14ac:dyDescent="0.25">
      <c r="A238" s="72">
        <v>603</v>
      </c>
      <c r="B238" s="12" t="s">
        <v>439</v>
      </c>
      <c r="C238" s="73">
        <v>44927</v>
      </c>
      <c r="D238" s="73">
        <v>73415</v>
      </c>
      <c r="E238" s="31" t="str">
        <f t="shared" si="31"/>
        <v>603 Zuckerrüben</v>
      </c>
      <c r="F238" s="110"/>
      <c r="H238" s="31"/>
      <c r="I238" s="31"/>
      <c r="J238" s="31"/>
      <c r="K238" s="31"/>
      <c r="L238" s="31"/>
      <c r="M238" s="31"/>
      <c r="N238" s="30">
        <f t="shared" si="35"/>
        <v>0</v>
      </c>
      <c r="O238" s="30">
        <f t="shared" si="36"/>
        <v>0</v>
      </c>
      <c r="P238" s="30">
        <f t="shared" si="37"/>
        <v>0</v>
      </c>
      <c r="Q238" s="30">
        <f t="shared" si="38"/>
        <v>0</v>
      </c>
      <c r="R238" s="30" t="str">
        <f t="shared" si="39"/>
        <v>Gattung Rüben</v>
      </c>
      <c r="S238" s="30">
        <f t="shared" si="32"/>
        <v>0</v>
      </c>
      <c r="T238" s="30">
        <f t="shared" si="33"/>
        <v>0</v>
      </c>
      <c r="U238" s="30">
        <f t="shared" si="34"/>
        <v>0</v>
      </c>
      <c r="V238" s="30"/>
    </row>
    <row r="239" spans="1:22" hidden="1" x14ac:dyDescent="0.25">
      <c r="A239" s="72">
        <v>604</v>
      </c>
      <c r="B239" s="12" t="s">
        <v>433</v>
      </c>
      <c r="C239" s="73">
        <v>44927</v>
      </c>
      <c r="D239" s="73">
        <v>73415</v>
      </c>
      <c r="E239" s="31" t="str">
        <f t="shared" si="31"/>
        <v>604 Topinambur</v>
      </c>
      <c r="F239" s="110"/>
      <c r="H239" s="31"/>
      <c r="I239" s="31"/>
      <c r="J239" s="31"/>
      <c r="K239" s="31"/>
      <c r="L239" s="31"/>
      <c r="M239" s="31"/>
      <c r="N239" s="30">
        <f t="shared" si="35"/>
        <v>0</v>
      </c>
      <c r="O239" s="30">
        <f t="shared" si="36"/>
        <v>0</v>
      </c>
      <c r="P239" s="30" t="str">
        <f t="shared" si="37"/>
        <v>Gattung Helianthus/Sonnenblumen</v>
      </c>
      <c r="Q239" s="30">
        <f t="shared" si="38"/>
        <v>0</v>
      </c>
      <c r="R239" s="30">
        <f t="shared" si="39"/>
        <v>0</v>
      </c>
      <c r="S239" s="30">
        <f t="shared" si="32"/>
        <v>0</v>
      </c>
      <c r="T239" s="30">
        <f t="shared" si="33"/>
        <v>0</v>
      </c>
      <c r="U239" s="30">
        <f t="shared" si="34"/>
        <v>0</v>
      </c>
      <c r="V239" s="30"/>
    </row>
    <row r="240" spans="1:22" hidden="1" x14ac:dyDescent="0.25">
      <c r="A240" s="72">
        <v>605</v>
      </c>
      <c r="B240" s="12" t="s">
        <v>515</v>
      </c>
      <c r="C240" s="73">
        <v>44927</v>
      </c>
      <c r="D240" s="73">
        <v>73415</v>
      </c>
      <c r="E240" s="31" t="str">
        <f t="shared" si="31"/>
        <v>605 Süßkartoffeln</v>
      </c>
      <c r="F240" s="110"/>
      <c r="H240" s="31"/>
      <c r="I240" s="31"/>
      <c r="J240" s="31"/>
      <c r="K240" s="31"/>
      <c r="L240" s="31"/>
      <c r="M240" s="31"/>
      <c r="N240" s="30">
        <f t="shared" si="35"/>
        <v>0</v>
      </c>
      <c r="O240" s="30">
        <f t="shared" si="36"/>
        <v>0</v>
      </c>
      <c r="P240" s="30">
        <f t="shared" si="37"/>
        <v>0</v>
      </c>
      <c r="Q240" s="30">
        <f t="shared" si="38"/>
        <v>0</v>
      </c>
      <c r="R240" s="30">
        <f t="shared" si="39"/>
        <v>0</v>
      </c>
      <c r="S240" s="30">
        <f t="shared" si="32"/>
        <v>0</v>
      </c>
      <c r="T240" s="30">
        <f t="shared" si="33"/>
        <v>0</v>
      </c>
      <c r="U240" s="30">
        <f t="shared" si="34"/>
        <v>0</v>
      </c>
      <c r="V240" s="30"/>
    </row>
    <row r="241" spans="1:22" hidden="1" x14ac:dyDescent="0.25">
      <c r="A241" s="72">
        <v>606</v>
      </c>
      <c r="B241" s="12" t="s">
        <v>445</v>
      </c>
      <c r="C241" s="73">
        <v>44927</v>
      </c>
      <c r="D241" s="73">
        <v>73415</v>
      </c>
      <c r="E241" s="31" t="str">
        <f t="shared" si="31"/>
        <v>606 Pflanzkartoffeln</v>
      </c>
      <c r="F241" s="110"/>
      <c r="H241" s="31"/>
      <c r="I241" s="31"/>
      <c r="J241" s="31"/>
      <c r="K241" s="31"/>
      <c r="L241" s="31"/>
      <c r="M241" s="31"/>
      <c r="N241" s="30">
        <f t="shared" si="35"/>
        <v>0</v>
      </c>
      <c r="O241" s="30">
        <f t="shared" si="36"/>
        <v>0</v>
      </c>
      <c r="P241" s="30">
        <f t="shared" si="37"/>
        <v>0</v>
      </c>
      <c r="Q241" s="30">
        <f t="shared" si="38"/>
        <v>0</v>
      </c>
      <c r="R241" s="30">
        <f t="shared" si="39"/>
        <v>0</v>
      </c>
      <c r="S241" s="30">
        <f t="shared" si="32"/>
        <v>0</v>
      </c>
      <c r="T241" s="30">
        <f t="shared" si="33"/>
        <v>0</v>
      </c>
      <c r="U241" s="30">
        <f t="shared" si="34"/>
        <v>0</v>
      </c>
      <c r="V241" s="30"/>
    </row>
    <row r="242" spans="1:22" hidden="1" x14ac:dyDescent="0.25">
      <c r="A242" s="72">
        <v>612</v>
      </c>
      <c r="B242" s="12" t="s">
        <v>516</v>
      </c>
      <c r="C242" s="73">
        <v>44927</v>
      </c>
      <c r="D242" s="73">
        <v>73415</v>
      </c>
      <c r="E242" s="31" t="str">
        <f t="shared" si="31"/>
        <v>612 Schwarzer Senf</v>
      </c>
      <c r="F242" s="110"/>
      <c r="H242" s="31"/>
      <c r="I242" s="31"/>
      <c r="J242" s="31"/>
      <c r="K242" s="31"/>
      <c r="L242" s="31"/>
      <c r="M242" s="31"/>
      <c r="N242" s="30">
        <f t="shared" si="35"/>
        <v>0</v>
      </c>
      <c r="O242" s="30">
        <f t="shared" si="36"/>
        <v>0</v>
      </c>
      <c r="P242" s="30">
        <f t="shared" si="37"/>
        <v>0</v>
      </c>
      <c r="Q242" s="30">
        <f t="shared" si="38"/>
        <v>0</v>
      </c>
      <c r="R242" s="30">
        <f t="shared" si="39"/>
        <v>0</v>
      </c>
      <c r="S242" s="30">
        <f t="shared" si="32"/>
        <v>0</v>
      </c>
      <c r="T242" s="30">
        <f t="shared" si="33"/>
        <v>0</v>
      </c>
      <c r="U242" s="30">
        <f t="shared" si="34"/>
        <v>0</v>
      </c>
      <c r="V242" s="30"/>
    </row>
    <row r="243" spans="1:22" hidden="1" x14ac:dyDescent="0.25">
      <c r="A243" s="72">
        <v>613</v>
      </c>
      <c r="B243" s="12" t="s">
        <v>517</v>
      </c>
      <c r="C243" s="73">
        <v>44927</v>
      </c>
      <c r="D243" s="73">
        <v>73415</v>
      </c>
      <c r="E243" s="31" t="str">
        <f t="shared" si="31"/>
        <v>613 Gemüsekohl (Kopfkohl,Wirsing, Rot-/Weißkohl, Spitz-,Grün-,Blumen-, Rosenkohl,Kohlrabi,Brokkoli)</v>
      </c>
      <c r="F243" s="110"/>
      <c r="H243" s="31"/>
      <c r="I243" s="31"/>
      <c r="J243" s="31"/>
      <c r="K243" s="31"/>
      <c r="L243" s="31"/>
      <c r="M243" s="31"/>
      <c r="N243" s="30">
        <f t="shared" si="35"/>
        <v>0</v>
      </c>
      <c r="O243" s="30">
        <f t="shared" si="36"/>
        <v>0</v>
      </c>
      <c r="P243" s="30">
        <f t="shared" si="37"/>
        <v>0</v>
      </c>
      <c r="Q243" s="30">
        <f t="shared" si="38"/>
        <v>0</v>
      </c>
      <c r="R243" s="30">
        <f t="shared" si="39"/>
        <v>0</v>
      </c>
      <c r="S243" s="30">
        <f t="shared" si="32"/>
        <v>0</v>
      </c>
      <c r="T243" s="30">
        <f t="shared" si="33"/>
        <v>0</v>
      </c>
      <c r="U243" s="30">
        <f t="shared" si="34"/>
        <v>0</v>
      </c>
      <c r="V243" s="30"/>
    </row>
    <row r="244" spans="1:22" hidden="1" x14ac:dyDescent="0.25">
      <c r="A244" s="72">
        <v>614</v>
      </c>
      <c r="B244" s="12" t="s">
        <v>518</v>
      </c>
      <c r="C244" s="73">
        <v>44927</v>
      </c>
      <c r="D244" s="73">
        <v>73415</v>
      </c>
      <c r="E244" s="31" t="str">
        <f t="shared" si="31"/>
        <v>614 Brauner Senf,Sareptasenf</v>
      </c>
      <c r="F244" s="110"/>
      <c r="H244" s="31"/>
      <c r="I244" s="31"/>
      <c r="J244" s="31"/>
      <c r="K244" s="31"/>
      <c r="L244" s="31"/>
      <c r="M244" s="31"/>
      <c r="N244" s="30">
        <f t="shared" si="35"/>
        <v>0</v>
      </c>
      <c r="O244" s="30">
        <f t="shared" si="36"/>
        <v>0</v>
      </c>
      <c r="P244" s="30">
        <f t="shared" si="37"/>
        <v>0</v>
      </c>
      <c r="Q244" s="30">
        <f t="shared" si="38"/>
        <v>0</v>
      </c>
      <c r="R244" s="30">
        <f t="shared" si="39"/>
        <v>0</v>
      </c>
      <c r="S244" s="30">
        <f t="shared" si="32"/>
        <v>0</v>
      </c>
      <c r="T244" s="30">
        <f t="shared" si="33"/>
        <v>0</v>
      </c>
      <c r="U244" s="30">
        <f t="shared" si="34"/>
        <v>0</v>
      </c>
      <c r="V244" s="30"/>
    </row>
    <row r="245" spans="1:22" hidden="1" x14ac:dyDescent="0.25">
      <c r="A245" s="72">
        <v>615</v>
      </c>
      <c r="B245" s="12" t="s">
        <v>519</v>
      </c>
      <c r="C245" s="73">
        <v>44927</v>
      </c>
      <c r="D245" s="73">
        <v>73415</v>
      </c>
      <c r="E245" s="31" t="str">
        <f t="shared" si="31"/>
        <v>615 Echte Brunnenkresse</v>
      </c>
      <c r="F245" s="110"/>
      <c r="H245" s="31"/>
      <c r="I245" s="31"/>
      <c r="J245" s="31"/>
      <c r="K245" s="31"/>
      <c r="L245" s="31"/>
      <c r="M245" s="31"/>
      <c r="N245" s="30">
        <f t="shared" si="35"/>
        <v>0</v>
      </c>
      <c r="O245" s="30">
        <f t="shared" si="36"/>
        <v>0</v>
      </c>
      <c r="P245" s="30">
        <f t="shared" si="37"/>
        <v>0</v>
      </c>
      <c r="Q245" s="30">
        <f t="shared" si="38"/>
        <v>0</v>
      </c>
      <c r="R245" s="30">
        <f t="shared" si="39"/>
        <v>0</v>
      </c>
      <c r="S245" s="30">
        <f t="shared" si="32"/>
        <v>0</v>
      </c>
      <c r="T245" s="30">
        <f t="shared" si="33"/>
        <v>0</v>
      </c>
      <c r="U245" s="30">
        <f t="shared" si="34"/>
        <v>0</v>
      </c>
      <c r="V245" s="30"/>
    </row>
    <row r="246" spans="1:22" hidden="1" x14ac:dyDescent="0.25">
      <c r="A246" s="72">
        <v>616</v>
      </c>
      <c r="B246" s="12" t="s">
        <v>520</v>
      </c>
      <c r="C246" s="73">
        <v>44927</v>
      </c>
      <c r="D246" s="73">
        <v>73415</v>
      </c>
      <c r="E246" s="31" t="str">
        <f t="shared" si="31"/>
        <v>616 Garten-Senfrauke, Rucola</v>
      </c>
      <c r="F246" s="110"/>
      <c r="H246" s="31"/>
      <c r="I246" s="31"/>
      <c r="J246" s="31"/>
      <c r="K246" s="31"/>
      <c r="L246" s="31"/>
      <c r="M246" s="31"/>
      <c r="N246" s="30">
        <f t="shared" si="35"/>
        <v>0</v>
      </c>
      <c r="O246" s="30">
        <f t="shared" si="36"/>
        <v>0</v>
      </c>
      <c r="P246" s="30">
        <f t="shared" si="37"/>
        <v>0</v>
      </c>
      <c r="Q246" s="30">
        <f t="shared" si="38"/>
        <v>0</v>
      </c>
      <c r="R246" s="30">
        <f t="shared" si="39"/>
        <v>0</v>
      </c>
      <c r="S246" s="30">
        <f t="shared" si="32"/>
        <v>0</v>
      </c>
      <c r="T246" s="30">
        <f t="shared" si="33"/>
        <v>0</v>
      </c>
      <c r="U246" s="30">
        <f t="shared" si="34"/>
        <v>0</v>
      </c>
      <c r="V246" s="30"/>
    </row>
    <row r="247" spans="1:22" hidden="1" x14ac:dyDescent="0.25">
      <c r="A247" s="72">
        <v>617</v>
      </c>
      <c r="B247" s="12" t="s">
        <v>521</v>
      </c>
      <c r="C247" s="73">
        <v>44927</v>
      </c>
      <c r="D247" s="73">
        <v>73415</v>
      </c>
      <c r="E247" s="31" t="str">
        <f t="shared" si="31"/>
        <v>617 Gartenkresse</v>
      </c>
      <c r="F247" s="110"/>
      <c r="H247" s="31"/>
      <c r="I247" s="31"/>
      <c r="J247" s="31"/>
      <c r="K247" s="31"/>
      <c r="L247" s="31"/>
      <c r="M247" s="31"/>
      <c r="N247" s="30">
        <f t="shared" si="35"/>
        <v>0</v>
      </c>
      <c r="O247" s="30">
        <f t="shared" si="36"/>
        <v>0</v>
      </c>
      <c r="P247" s="30">
        <f t="shared" si="37"/>
        <v>0</v>
      </c>
      <c r="Q247" s="30">
        <f t="shared" si="38"/>
        <v>0</v>
      </c>
      <c r="R247" s="30">
        <f t="shared" si="39"/>
        <v>0</v>
      </c>
      <c r="S247" s="30">
        <f t="shared" si="32"/>
        <v>0</v>
      </c>
      <c r="T247" s="30">
        <f t="shared" si="33"/>
        <v>0</v>
      </c>
      <c r="U247" s="30">
        <f t="shared" si="34"/>
        <v>0</v>
      </c>
      <c r="V247" s="30"/>
    </row>
    <row r="248" spans="1:22" hidden="1" x14ac:dyDescent="0.25">
      <c r="A248" s="72">
        <v>618</v>
      </c>
      <c r="B248" s="12" t="s">
        <v>429</v>
      </c>
      <c r="C248" s="73">
        <v>44927</v>
      </c>
      <c r="D248" s="73">
        <v>73415</v>
      </c>
      <c r="E248" s="31" t="str">
        <f t="shared" si="31"/>
        <v>618 Gartenrettiche (Weiße/rote Rettiche, schwarzer Winterrettich, Ölrettich, Radieschen)</v>
      </c>
      <c r="F248" s="110"/>
      <c r="H248" s="31"/>
      <c r="I248" s="31"/>
      <c r="J248" s="31"/>
      <c r="K248" s="31"/>
      <c r="L248" s="31"/>
      <c r="M248" s="31"/>
      <c r="N248" s="30">
        <f t="shared" si="35"/>
        <v>0</v>
      </c>
      <c r="O248" s="30" t="str">
        <f t="shared" si="36"/>
        <v>Gattung Gartenrettich/Raphanus sativus</v>
      </c>
      <c r="P248" s="30">
        <f t="shared" si="37"/>
        <v>0</v>
      </c>
      <c r="Q248" s="30">
        <f t="shared" si="38"/>
        <v>0</v>
      </c>
      <c r="R248" s="30">
        <f t="shared" si="39"/>
        <v>0</v>
      </c>
      <c r="S248" s="30">
        <f t="shared" si="32"/>
        <v>0</v>
      </c>
      <c r="T248" s="30">
        <f t="shared" si="33"/>
        <v>0</v>
      </c>
      <c r="U248" s="30">
        <f t="shared" si="34"/>
        <v>0</v>
      </c>
      <c r="V248" s="30"/>
    </row>
    <row r="249" spans="1:22" hidden="1" x14ac:dyDescent="0.25">
      <c r="A249" s="72">
        <v>619</v>
      </c>
      <c r="B249" s="12" t="s">
        <v>522</v>
      </c>
      <c r="C249" s="73">
        <v>44927</v>
      </c>
      <c r="D249" s="73">
        <v>73415</v>
      </c>
      <c r="E249" s="31" t="str">
        <f t="shared" si="31"/>
        <v>619 Weißer Senf, Gelber Senf</v>
      </c>
      <c r="F249" s="110"/>
      <c r="H249" s="31"/>
      <c r="I249" s="31"/>
      <c r="J249" s="31"/>
      <c r="K249" s="31"/>
      <c r="L249" s="31"/>
      <c r="M249" s="31"/>
      <c r="N249" s="30">
        <f t="shared" si="35"/>
        <v>0</v>
      </c>
      <c r="O249" s="30">
        <f t="shared" si="36"/>
        <v>0</v>
      </c>
      <c r="P249" s="30">
        <f t="shared" si="37"/>
        <v>0</v>
      </c>
      <c r="Q249" s="30">
        <f t="shared" si="38"/>
        <v>0</v>
      </c>
      <c r="R249" s="30">
        <f t="shared" si="39"/>
        <v>0</v>
      </c>
      <c r="S249" s="30">
        <f t="shared" si="32"/>
        <v>0</v>
      </c>
      <c r="T249" s="30">
        <f t="shared" si="33"/>
        <v>0</v>
      </c>
      <c r="U249" s="30">
        <f t="shared" si="34"/>
        <v>0</v>
      </c>
      <c r="V249" s="30"/>
    </row>
    <row r="250" spans="1:22" hidden="1" x14ac:dyDescent="0.25">
      <c r="A250" s="72">
        <v>620</v>
      </c>
      <c r="B250" s="12" t="s">
        <v>523</v>
      </c>
      <c r="C250" s="73">
        <v>44927</v>
      </c>
      <c r="D250" s="73">
        <v>73415</v>
      </c>
      <c r="E250" s="31" t="str">
        <f t="shared" si="31"/>
        <v>620 Steckrübe, Kohlrübe</v>
      </c>
      <c r="F250" s="110"/>
      <c r="H250" s="31"/>
      <c r="I250" s="31"/>
      <c r="J250" s="31"/>
      <c r="K250" s="31"/>
      <c r="L250" s="31"/>
      <c r="M250" s="31"/>
      <c r="N250" s="30">
        <f t="shared" si="35"/>
        <v>0</v>
      </c>
      <c r="O250" s="30">
        <f t="shared" si="36"/>
        <v>0</v>
      </c>
      <c r="P250" s="30">
        <f t="shared" si="37"/>
        <v>0</v>
      </c>
      <c r="Q250" s="30">
        <f t="shared" si="38"/>
        <v>0</v>
      </c>
      <c r="R250" s="30">
        <f t="shared" si="39"/>
        <v>0</v>
      </c>
      <c r="S250" s="30">
        <f t="shared" si="32"/>
        <v>0</v>
      </c>
      <c r="T250" s="30">
        <f t="shared" si="33"/>
        <v>0</v>
      </c>
      <c r="U250" s="30">
        <f t="shared" si="34"/>
        <v>0</v>
      </c>
      <c r="V250" s="30"/>
    </row>
    <row r="251" spans="1:22" hidden="1" x14ac:dyDescent="0.25">
      <c r="A251" s="72">
        <v>622</v>
      </c>
      <c r="B251" s="12" t="s">
        <v>524</v>
      </c>
      <c r="C251" s="73">
        <v>44927</v>
      </c>
      <c r="D251" s="73">
        <v>73415</v>
      </c>
      <c r="E251" s="31" t="str">
        <f t="shared" si="31"/>
        <v>622 Tomaten</v>
      </c>
      <c r="F251" s="110"/>
      <c r="H251" s="31"/>
      <c r="I251" s="31"/>
      <c r="J251" s="31"/>
      <c r="K251" s="31"/>
      <c r="L251" s="31"/>
      <c r="M251" s="31"/>
      <c r="N251" s="30">
        <f t="shared" si="35"/>
        <v>0</v>
      </c>
      <c r="O251" s="30">
        <f t="shared" si="36"/>
        <v>0</v>
      </c>
      <c r="P251" s="30">
        <f t="shared" si="37"/>
        <v>0</v>
      </c>
      <c r="Q251" s="30">
        <f t="shared" si="38"/>
        <v>0</v>
      </c>
      <c r="R251" s="30">
        <f t="shared" si="39"/>
        <v>0</v>
      </c>
      <c r="S251" s="30">
        <f t="shared" si="32"/>
        <v>0</v>
      </c>
      <c r="T251" s="30">
        <f t="shared" si="33"/>
        <v>0</v>
      </c>
      <c r="U251" s="30">
        <f t="shared" si="34"/>
        <v>0</v>
      </c>
      <c r="V251" s="30"/>
    </row>
    <row r="252" spans="1:22" hidden="1" x14ac:dyDescent="0.25">
      <c r="A252" s="72">
        <v>623</v>
      </c>
      <c r="B252" s="12" t="s">
        <v>525</v>
      </c>
      <c r="C252" s="73">
        <v>44927</v>
      </c>
      <c r="D252" s="73">
        <v>73415</v>
      </c>
      <c r="E252" s="31" t="str">
        <f t="shared" si="31"/>
        <v>623 Auberginen</v>
      </c>
      <c r="F252" s="110"/>
      <c r="H252" s="31"/>
      <c r="I252" s="31"/>
      <c r="J252" s="31"/>
      <c r="K252" s="31"/>
      <c r="L252" s="31"/>
      <c r="M252" s="31"/>
      <c r="N252" s="30">
        <f t="shared" si="35"/>
        <v>0</v>
      </c>
      <c r="O252" s="30">
        <f t="shared" si="36"/>
        <v>0</v>
      </c>
      <c r="P252" s="30">
        <f t="shared" si="37"/>
        <v>0</v>
      </c>
      <c r="Q252" s="30">
        <f t="shared" si="38"/>
        <v>0</v>
      </c>
      <c r="R252" s="30">
        <f t="shared" si="39"/>
        <v>0</v>
      </c>
      <c r="S252" s="30">
        <f t="shared" si="32"/>
        <v>0</v>
      </c>
      <c r="T252" s="30">
        <f t="shared" si="33"/>
        <v>0</v>
      </c>
      <c r="U252" s="30">
        <f t="shared" si="34"/>
        <v>0</v>
      </c>
      <c r="V252" s="30"/>
    </row>
    <row r="253" spans="1:22" hidden="1" x14ac:dyDescent="0.25">
      <c r="A253" s="72">
        <v>624</v>
      </c>
      <c r="B253" s="12" t="s">
        <v>526</v>
      </c>
      <c r="C253" s="73">
        <v>44927</v>
      </c>
      <c r="D253" s="73">
        <v>73415</v>
      </c>
      <c r="E253" s="31" t="str">
        <f t="shared" si="31"/>
        <v>624 Paprika, Chilli, Peperoni</v>
      </c>
      <c r="F253" s="110"/>
      <c r="H253" s="31"/>
      <c r="I253" s="31"/>
      <c r="J253" s="31"/>
      <c r="K253" s="31"/>
      <c r="L253" s="31"/>
      <c r="M253" s="31"/>
      <c r="N253" s="30">
        <f t="shared" si="35"/>
        <v>0</v>
      </c>
      <c r="O253" s="30">
        <f t="shared" si="36"/>
        <v>0</v>
      </c>
      <c r="P253" s="30">
        <f t="shared" si="37"/>
        <v>0</v>
      </c>
      <c r="Q253" s="30">
        <f t="shared" si="38"/>
        <v>0</v>
      </c>
      <c r="R253" s="30">
        <f t="shared" si="39"/>
        <v>0</v>
      </c>
      <c r="S253" s="30">
        <f t="shared" si="32"/>
        <v>0</v>
      </c>
      <c r="T253" s="30">
        <f t="shared" si="33"/>
        <v>0</v>
      </c>
      <c r="U253" s="30">
        <f t="shared" si="34"/>
        <v>0</v>
      </c>
      <c r="V253" s="30"/>
    </row>
    <row r="254" spans="1:22" hidden="1" x14ac:dyDescent="0.25">
      <c r="A254" s="72">
        <v>625</v>
      </c>
      <c r="B254" s="12" t="s">
        <v>527</v>
      </c>
      <c r="C254" s="73">
        <v>44927</v>
      </c>
      <c r="D254" s="73">
        <v>73415</v>
      </c>
      <c r="E254" s="31" t="str">
        <f t="shared" si="31"/>
        <v>625 Schwarze Tollkirsche</v>
      </c>
      <c r="F254" s="110"/>
      <c r="H254" s="31"/>
      <c r="I254" s="31"/>
      <c r="J254" s="31"/>
      <c r="K254" s="31"/>
      <c r="L254" s="31"/>
      <c r="M254" s="31"/>
      <c r="N254" s="30">
        <f t="shared" si="35"/>
        <v>0</v>
      </c>
      <c r="O254" s="30">
        <f t="shared" si="36"/>
        <v>0</v>
      </c>
      <c r="P254" s="30">
        <f t="shared" si="37"/>
        <v>0</v>
      </c>
      <c r="Q254" s="30">
        <f t="shared" si="38"/>
        <v>0</v>
      </c>
      <c r="R254" s="30">
        <f t="shared" si="39"/>
        <v>0</v>
      </c>
      <c r="S254" s="30">
        <f t="shared" si="32"/>
        <v>0</v>
      </c>
      <c r="T254" s="30">
        <f t="shared" si="33"/>
        <v>0</v>
      </c>
      <c r="U254" s="30">
        <f t="shared" si="34"/>
        <v>0</v>
      </c>
      <c r="V254" s="30"/>
    </row>
    <row r="255" spans="1:22" hidden="1" x14ac:dyDescent="0.25">
      <c r="A255" s="72">
        <v>627</v>
      </c>
      <c r="B255" s="12" t="s">
        <v>528</v>
      </c>
      <c r="C255" s="73">
        <v>44927</v>
      </c>
      <c r="D255" s="73">
        <v>73415</v>
      </c>
      <c r="E255" s="31" t="str">
        <f t="shared" si="31"/>
        <v>627 Gurke (Salatgurke, Einlegegurke)</v>
      </c>
      <c r="F255" s="110"/>
      <c r="H255" s="31"/>
      <c r="I255" s="31"/>
      <c r="J255" s="31"/>
      <c r="K255" s="31"/>
      <c r="L255" s="31"/>
      <c r="M255" s="31"/>
      <c r="N255" s="30">
        <f t="shared" si="35"/>
        <v>0</v>
      </c>
      <c r="O255" s="30">
        <f t="shared" si="36"/>
        <v>0</v>
      </c>
      <c r="P255" s="30">
        <f t="shared" si="37"/>
        <v>0</v>
      </c>
      <c r="Q255" s="30">
        <f t="shared" si="38"/>
        <v>0</v>
      </c>
      <c r="R255" s="30">
        <f t="shared" si="39"/>
        <v>0</v>
      </c>
      <c r="S255" s="30">
        <f t="shared" si="32"/>
        <v>0</v>
      </c>
      <c r="T255" s="30">
        <f t="shared" si="33"/>
        <v>0</v>
      </c>
      <c r="U255" s="30">
        <f t="shared" si="34"/>
        <v>0</v>
      </c>
      <c r="V255" s="30"/>
    </row>
    <row r="256" spans="1:22" hidden="1" x14ac:dyDescent="0.25">
      <c r="A256" s="72">
        <v>628</v>
      </c>
      <c r="B256" s="12" t="s">
        <v>529</v>
      </c>
      <c r="C256" s="73">
        <v>44927</v>
      </c>
      <c r="D256" s="73">
        <v>73415</v>
      </c>
      <c r="E256" s="31" t="str">
        <f t="shared" si="31"/>
        <v>628 Zuckermelone</v>
      </c>
      <c r="F256" s="110"/>
      <c r="H256" s="31"/>
      <c r="I256" s="31"/>
      <c r="J256" s="31"/>
      <c r="K256" s="31"/>
      <c r="L256" s="31"/>
      <c r="M256" s="31"/>
      <c r="N256" s="30">
        <f t="shared" si="35"/>
        <v>0</v>
      </c>
      <c r="O256" s="30">
        <f t="shared" si="36"/>
        <v>0</v>
      </c>
      <c r="P256" s="30">
        <f t="shared" si="37"/>
        <v>0</v>
      </c>
      <c r="Q256" s="30">
        <f t="shared" si="38"/>
        <v>0</v>
      </c>
      <c r="R256" s="30">
        <f t="shared" si="39"/>
        <v>0</v>
      </c>
      <c r="S256" s="30">
        <f t="shared" si="32"/>
        <v>0</v>
      </c>
      <c r="T256" s="30">
        <f t="shared" si="33"/>
        <v>0</v>
      </c>
      <c r="U256" s="30">
        <f t="shared" si="34"/>
        <v>0</v>
      </c>
      <c r="V256" s="30"/>
    </row>
    <row r="257" spans="1:22" hidden="1" x14ac:dyDescent="0.25">
      <c r="A257" s="72">
        <v>629</v>
      </c>
      <c r="B257" s="12" t="s">
        <v>530</v>
      </c>
      <c r="C257" s="73">
        <v>44927</v>
      </c>
      <c r="D257" s="73">
        <v>73415</v>
      </c>
      <c r="E257" s="31" t="str">
        <f t="shared" ref="E257:E320" si="40">A257&amp;" "&amp;B257</f>
        <v>629 Riesenkürbis (Risenkürbis, Hokkaidokürbis)</v>
      </c>
      <c r="F257" s="110"/>
      <c r="H257" s="31"/>
      <c r="I257" s="31"/>
      <c r="J257" s="31"/>
      <c r="K257" s="31"/>
      <c r="L257" s="31"/>
      <c r="M257" s="31"/>
      <c r="N257" s="30">
        <f t="shared" si="35"/>
        <v>0</v>
      </c>
      <c r="O257" s="30">
        <f t="shared" si="36"/>
        <v>0</v>
      </c>
      <c r="P257" s="30">
        <f t="shared" si="37"/>
        <v>0</v>
      </c>
      <c r="Q257" s="30">
        <f t="shared" si="38"/>
        <v>0</v>
      </c>
      <c r="R257" s="30">
        <f t="shared" si="39"/>
        <v>0</v>
      </c>
      <c r="S257" s="30">
        <f t="shared" ref="S257:S320" si="41">IF(OR(E257=$E$174,E257=$E$175),$S$178,0)</f>
        <v>0</v>
      </c>
      <c r="T257" s="30">
        <f t="shared" ref="T257:T320" si="42">IF(OR(E257=$E$180,E257=$E$181),$T$178,0)</f>
        <v>0</v>
      </c>
      <c r="U257" s="30">
        <f t="shared" ref="U257:U320" si="43">IF(OR(E257=$E$186,E257=$E$187,E257=$E$188),$U$178,0)</f>
        <v>0</v>
      </c>
      <c r="V257" s="30"/>
    </row>
    <row r="258" spans="1:22" hidden="1" x14ac:dyDescent="0.25">
      <c r="A258" s="72">
        <v>630</v>
      </c>
      <c r="B258" s="12" t="s">
        <v>531</v>
      </c>
      <c r="C258" s="73">
        <v>44927</v>
      </c>
      <c r="D258" s="73">
        <v>73415</v>
      </c>
      <c r="E258" s="31" t="str">
        <f t="shared" si="40"/>
        <v>630 Gartenkürbis (Gartenkürbis,Zucchini,Steirischer-,Spaghetti-,Zierkürbis)</v>
      </c>
      <c r="F258" s="110"/>
      <c r="H258" s="31"/>
      <c r="I258" s="31"/>
      <c r="J258" s="31"/>
      <c r="K258" s="31"/>
      <c r="L258" s="31"/>
      <c r="M258" s="31"/>
      <c r="N258" s="30">
        <f t="shared" ref="N258:N321" si="44">IF(OR(E258=$E$135,E258=$E$136),$N$178,0)</f>
        <v>0</v>
      </c>
      <c r="O258" s="30">
        <f t="shared" ref="O258:O321" si="45">IF(OR(E258=$E$141,E258=$E$142),$O$178,0)</f>
        <v>0</v>
      </c>
      <c r="P258" s="30">
        <f t="shared" ref="P258:P321" si="46">IF(OR(E258=$E$147,E258=$E$148),$P$178,0)</f>
        <v>0</v>
      </c>
      <c r="Q258" s="30">
        <f t="shared" ref="Q258:Q321" si="47">IF(OR(E258=$E$153,E258=$E$154),$Q$178,0)</f>
        <v>0</v>
      </c>
      <c r="R258" s="30">
        <f t="shared" ref="R258:R321" si="48">IF(OR(E258=$E$159,E258=$E$160,E258=$E$161,E258=$E$162),$R$178,0)</f>
        <v>0</v>
      </c>
      <c r="S258" s="30">
        <f t="shared" si="41"/>
        <v>0</v>
      </c>
      <c r="T258" s="30">
        <f t="shared" si="42"/>
        <v>0</v>
      </c>
      <c r="U258" s="30">
        <f t="shared" si="43"/>
        <v>0</v>
      </c>
      <c r="V258" s="30"/>
    </row>
    <row r="259" spans="1:22" hidden="1" x14ac:dyDescent="0.25">
      <c r="A259" s="72">
        <v>631</v>
      </c>
      <c r="B259" s="12" t="s">
        <v>532</v>
      </c>
      <c r="C259" s="73">
        <v>44927</v>
      </c>
      <c r="D259" s="73">
        <v>73415</v>
      </c>
      <c r="E259" s="31" t="str">
        <f t="shared" si="40"/>
        <v>631 Melone (Wassermelone)</v>
      </c>
      <c r="F259" s="110"/>
      <c r="H259" s="31"/>
      <c r="I259" s="31"/>
      <c r="J259" s="31"/>
      <c r="K259" s="31"/>
      <c r="L259" s="31"/>
      <c r="M259" s="31"/>
      <c r="N259" s="30">
        <f t="shared" si="44"/>
        <v>0</v>
      </c>
      <c r="O259" s="30">
        <f t="shared" si="45"/>
        <v>0</v>
      </c>
      <c r="P259" s="30">
        <f t="shared" si="46"/>
        <v>0</v>
      </c>
      <c r="Q259" s="30">
        <f t="shared" si="47"/>
        <v>0</v>
      </c>
      <c r="R259" s="30">
        <f t="shared" si="48"/>
        <v>0</v>
      </c>
      <c r="S259" s="30">
        <f t="shared" si="41"/>
        <v>0</v>
      </c>
      <c r="T259" s="30">
        <f t="shared" si="42"/>
        <v>0</v>
      </c>
      <c r="U259" s="30">
        <f t="shared" si="43"/>
        <v>0</v>
      </c>
      <c r="V259" s="30"/>
    </row>
    <row r="260" spans="1:22" hidden="1" x14ac:dyDescent="0.25">
      <c r="A260" s="72">
        <v>633</v>
      </c>
      <c r="B260" s="12" t="s">
        <v>533</v>
      </c>
      <c r="C260" s="73">
        <v>44927</v>
      </c>
      <c r="D260" s="73">
        <v>73415</v>
      </c>
      <c r="E260" s="31" t="str">
        <f t="shared" si="40"/>
        <v>633 Lauch (Speise-Zwiebel, Schalotte, Lauch, Knoblauch, Schnittlauch, Winterheckenzwiebel, Bärlauch)</v>
      </c>
      <c r="F260" s="110"/>
      <c r="H260" s="31"/>
      <c r="I260" s="31"/>
      <c r="J260" s="31"/>
      <c r="K260" s="31"/>
      <c r="L260" s="31"/>
      <c r="M260" s="31"/>
      <c r="N260" s="30">
        <f t="shared" si="44"/>
        <v>0</v>
      </c>
      <c r="O260" s="30">
        <f t="shared" si="45"/>
        <v>0</v>
      </c>
      <c r="P260" s="30">
        <f t="shared" si="46"/>
        <v>0</v>
      </c>
      <c r="Q260" s="30">
        <f t="shared" si="47"/>
        <v>0</v>
      </c>
      <c r="R260" s="30">
        <f t="shared" si="48"/>
        <v>0</v>
      </c>
      <c r="S260" s="30">
        <f t="shared" si="41"/>
        <v>0</v>
      </c>
      <c r="T260" s="30">
        <f t="shared" si="42"/>
        <v>0</v>
      </c>
      <c r="U260" s="30">
        <f t="shared" si="43"/>
        <v>0</v>
      </c>
      <c r="V260" s="30"/>
    </row>
    <row r="261" spans="1:22" hidden="1" x14ac:dyDescent="0.25">
      <c r="A261" s="72">
        <v>634</v>
      </c>
      <c r="B261" s="12" t="s">
        <v>534</v>
      </c>
      <c r="C261" s="73">
        <v>44927</v>
      </c>
      <c r="D261" s="73">
        <v>73415</v>
      </c>
      <c r="E261" s="31" t="str">
        <f t="shared" si="40"/>
        <v>634 Möhre (Möhre/Karotte, Futtermöhre)</v>
      </c>
      <c r="F261" s="110"/>
      <c r="H261" s="31"/>
      <c r="I261" s="31"/>
      <c r="J261" s="31"/>
      <c r="K261" s="31"/>
      <c r="L261" s="31"/>
      <c r="M261" s="31"/>
      <c r="N261" s="30">
        <f t="shared" si="44"/>
        <v>0</v>
      </c>
      <c r="O261" s="30">
        <f t="shared" si="45"/>
        <v>0</v>
      </c>
      <c r="P261" s="30">
        <f t="shared" si="46"/>
        <v>0</v>
      </c>
      <c r="Q261" s="30">
        <f t="shared" si="47"/>
        <v>0</v>
      </c>
      <c r="R261" s="30">
        <f t="shared" si="48"/>
        <v>0</v>
      </c>
      <c r="S261" s="30">
        <f t="shared" si="41"/>
        <v>0</v>
      </c>
      <c r="T261" s="30">
        <f t="shared" si="42"/>
        <v>0</v>
      </c>
      <c r="U261" s="30">
        <f t="shared" si="43"/>
        <v>0</v>
      </c>
      <c r="V261" s="30"/>
    </row>
    <row r="262" spans="1:22" hidden="1" x14ac:dyDescent="0.25">
      <c r="A262" s="72">
        <v>636</v>
      </c>
      <c r="B262" s="12" t="s">
        <v>535</v>
      </c>
      <c r="C262" s="73">
        <v>44927</v>
      </c>
      <c r="D262" s="73">
        <v>73415</v>
      </c>
      <c r="E262" s="31" t="str">
        <f t="shared" si="40"/>
        <v>636 Feldsalat/Ackersalat/ Rapunzel</v>
      </c>
      <c r="F262" s="110"/>
      <c r="H262" s="31"/>
      <c r="I262" s="31"/>
      <c r="J262" s="31"/>
      <c r="K262" s="31"/>
      <c r="L262" s="31"/>
      <c r="M262" s="31"/>
      <c r="N262" s="30">
        <f t="shared" si="44"/>
        <v>0</v>
      </c>
      <c r="O262" s="30">
        <f t="shared" si="45"/>
        <v>0</v>
      </c>
      <c r="P262" s="30">
        <f t="shared" si="46"/>
        <v>0</v>
      </c>
      <c r="Q262" s="30">
        <f t="shared" si="47"/>
        <v>0</v>
      </c>
      <c r="R262" s="30">
        <f t="shared" si="48"/>
        <v>0</v>
      </c>
      <c r="S262" s="30">
        <f t="shared" si="41"/>
        <v>0</v>
      </c>
      <c r="T262" s="30">
        <f t="shared" si="42"/>
        <v>0</v>
      </c>
      <c r="U262" s="30">
        <f t="shared" si="43"/>
        <v>0</v>
      </c>
      <c r="V262" s="30"/>
    </row>
    <row r="263" spans="1:22" hidden="1" x14ac:dyDescent="0.25">
      <c r="A263" s="72">
        <v>637</v>
      </c>
      <c r="B263" s="12" t="s">
        <v>536</v>
      </c>
      <c r="C263" s="73">
        <v>44927</v>
      </c>
      <c r="D263" s="73">
        <v>73415</v>
      </c>
      <c r="E263" s="31" t="str">
        <f t="shared" si="40"/>
        <v>637 Lattich (Garten-Salat/Lattich, Lollo Rosso, Romana-Salat/Römischer Salat)</v>
      </c>
      <c r="F263" s="110"/>
      <c r="H263" s="31"/>
      <c r="I263" s="31"/>
      <c r="J263" s="31"/>
      <c r="K263" s="31"/>
      <c r="L263" s="31"/>
      <c r="M263" s="31"/>
      <c r="N263" s="30">
        <f t="shared" si="44"/>
        <v>0</v>
      </c>
      <c r="O263" s="30">
        <f t="shared" si="45"/>
        <v>0</v>
      </c>
      <c r="P263" s="30">
        <f t="shared" si="46"/>
        <v>0</v>
      </c>
      <c r="Q263" s="30">
        <f t="shared" si="47"/>
        <v>0</v>
      </c>
      <c r="R263" s="30">
        <f t="shared" si="48"/>
        <v>0</v>
      </c>
      <c r="S263" s="30">
        <f t="shared" si="41"/>
        <v>0</v>
      </c>
      <c r="T263" s="30">
        <f t="shared" si="42"/>
        <v>0</v>
      </c>
      <c r="U263" s="30">
        <f t="shared" si="43"/>
        <v>0</v>
      </c>
      <c r="V263" s="30"/>
    </row>
    <row r="264" spans="1:22" hidden="1" x14ac:dyDescent="0.25">
      <c r="A264" s="72">
        <v>638</v>
      </c>
      <c r="B264" s="12" t="s">
        <v>537</v>
      </c>
      <c r="C264" s="73">
        <v>44927</v>
      </c>
      <c r="D264" s="73">
        <v>73415</v>
      </c>
      <c r="E264" s="31" t="str">
        <f t="shared" si="40"/>
        <v>638 Spinat</v>
      </c>
      <c r="F264" s="110"/>
      <c r="H264" s="31"/>
      <c r="I264" s="31"/>
      <c r="J264" s="31"/>
      <c r="K264" s="31"/>
      <c r="L264" s="31"/>
      <c r="M264" s="31"/>
      <c r="N264" s="30">
        <f t="shared" si="44"/>
        <v>0</v>
      </c>
      <c r="O264" s="30">
        <f t="shared" si="45"/>
        <v>0</v>
      </c>
      <c r="P264" s="30">
        <f t="shared" si="46"/>
        <v>0</v>
      </c>
      <c r="Q264" s="30">
        <f t="shared" si="47"/>
        <v>0</v>
      </c>
      <c r="R264" s="30">
        <f t="shared" si="48"/>
        <v>0</v>
      </c>
      <c r="S264" s="30">
        <f t="shared" si="41"/>
        <v>0</v>
      </c>
      <c r="T264" s="30">
        <f t="shared" si="42"/>
        <v>0</v>
      </c>
      <c r="U264" s="30">
        <f t="shared" si="43"/>
        <v>0</v>
      </c>
      <c r="V264" s="30"/>
    </row>
    <row r="265" spans="1:22" hidden="1" x14ac:dyDescent="0.25">
      <c r="A265" s="72">
        <v>639</v>
      </c>
      <c r="B265" s="12" t="s">
        <v>440</v>
      </c>
      <c r="C265" s="73">
        <v>44927</v>
      </c>
      <c r="D265" s="73">
        <v>73415</v>
      </c>
      <c r="E265" s="31" t="str">
        <f t="shared" si="40"/>
        <v>639 Mangold, Rote Beete/Rote Rübe</v>
      </c>
      <c r="F265" s="110"/>
      <c r="H265" s="31"/>
      <c r="I265" s="31"/>
      <c r="J265" s="31"/>
      <c r="K265" s="31"/>
      <c r="L265" s="31"/>
      <c r="M265" s="31"/>
      <c r="N265" s="30">
        <f t="shared" si="44"/>
        <v>0</v>
      </c>
      <c r="O265" s="30">
        <f t="shared" si="45"/>
        <v>0</v>
      </c>
      <c r="P265" s="30">
        <f t="shared" si="46"/>
        <v>0</v>
      </c>
      <c r="Q265" s="30">
        <f t="shared" si="47"/>
        <v>0</v>
      </c>
      <c r="R265" s="30" t="str">
        <f t="shared" si="48"/>
        <v>Gattung Rüben</v>
      </c>
      <c r="S265" s="30">
        <f t="shared" si="41"/>
        <v>0</v>
      </c>
      <c r="T265" s="30">
        <f t="shared" si="42"/>
        <v>0</v>
      </c>
      <c r="U265" s="30">
        <f t="shared" si="43"/>
        <v>0</v>
      </c>
      <c r="V265" s="30"/>
    </row>
    <row r="266" spans="1:22" hidden="1" x14ac:dyDescent="0.25">
      <c r="A266" s="72">
        <v>640</v>
      </c>
      <c r="B266" s="12" t="s">
        <v>538</v>
      </c>
      <c r="C266" s="73">
        <v>44927</v>
      </c>
      <c r="D266" s="73">
        <v>73415</v>
      </c>
      <c r="E266" s="31" t="str">
        <f t="shared" si="40"/>
        <v>640 Melde (Garten-Melde)</v>
      </c>
      <c r="F266" s="110"/>
      <c r="H266" s="31"/>
      <c r="I266" s="31"/>
      <c r="J266" s="31"/>
      <c r="K266" s="31"/>
      <c r="L266" s="31"/>
      <c r="M266" s="31"/>
      <c r="N266" s="30">
        <f t="shared" si="44"/>
        <v>0</v>
      </c>
      <c r="O266" s="30">
        <f t="shared" si="45"/>
        <v>0</v>
      </c>
      <c r="P266" s="30">
        <f t="shared" si="46"/>
        <v>0</v>
      </c>
      <c r="Q266" s="30">
        <f t="shared" si="47"/>
        <v>0</v>
      </c>
      <c r="R266" s="30">
        <f t="shared" si="48"/>
        <v>0</v>
      </c>
      <c r="S266" s="30">
        <f t="shared" si="41"/>
        <v>0</v>
      </c>
      <c r="T266" s="30">
        <f t="shared" si="42"/>
        <v>0</v>
      </c>
      <c r="U266" s="30">
        <f t="shared" si="43"/>
        <v>0</v>
      </c>
      <c r="V266" s="30"/>
    </row>
    <row r="267" spans="1:22" hidden="1" x14ac:dyDescent="0.25">
      <c r="A267" s="72">
        <v>641</v>
      </c>
      <c r="B267" s="12" t="s">
        <v>539</v>
      </c>
      <c r="C267" s="73">
        <v>44927</v>
      </c>
      <c r="D267" s="73">
        <v>73415</v>
      </c>
      <c r="E267" s="31" t="str">
        <f t="shared" si="40"/>
        <v>641 Sellerie (Knollen-Sellerie, Bleich-Sellerie, Stangen-Sellerie)</v>
      </c>
      <c r="F267" s="110"/>
      <c r="H267" s="31"/>
      <c r="I267" s="31"/>
      <c r="J267" s="31"/>
      <c r="K267" s="31"/>
      <c r="L267" s="31"/>
      <c r="M267" s="31"/>
      <c r="N267" s="30">
        <f t="shared" si="44"/>
        <v>0</v>
      </c>
      <c r="O267" s="30">
        <f t="shared" si="45"/>
        <v>0</v>
      </c>
      <c r="P267" s="30">
        <f t="shared" si="46"/>
        <v>0</v>
      </c>
      <c r="Q267" s="30">
        <f t="shared" si="47"/>
        <v>0</v>
      </c>
      <c r="R267" s="30">
        <f t="shared" si="48"/>
        <v>0</v>
      </c>
      <c r="S267" s="30">
        <f t="shared" si="41"/>
        <v>0</v>
      </c>
      <c r="T267" s="30">
        <f t="shared" si="42"/>
        <v>0</v>
      </c>
      <c r="U267" s="30">
        <f t="shared" si="43"/>
        <v>0</v>
      </c>
      <c r="V267" s="30"/>
    </row>
    <row r="268" spans="1:22" hidden="1" x14ac:dyDescent="0.25">
      <c r="A268" s="72">
        <v>642</v>
      </c>
      <c r="B268" s="12" t="s">
        <v>540</v>
      </c>
      <c r="C268" s="73">
        <v>44927</v>
      </c>
      <c r="D268" s="73">
        <v>73415</v>
      </c>
      <c r="E268" s="31" t="str">
        <f t="shared" si="40"/>
        <v>642 Ampfer (Wiesen-Sauerampfer)</v>
      </c>
      <c r="F268" s="110"/>
      <c r="H268" s="31"/>
      <c r="I268" s="30"/>
      <c r="J268" s="30"/>
      <c r="K268" s="31"/>
      <c r="L268" s="31"/>
      <c r="M268" s="31"/>
      <c r="N268" s="30">
        <f t="shared" si="44"/>
        <v>0</v>
      </c>
      <c r="O268" s="30">
        <f t="shared" si="45"/>
        <v>0</v>
      </c>
      <c r="P268" s="30">
        <f t="shared" si="46"/>
        <v>0</v>
      </c>
      <c r="Q268" s="30">
        <f t="shared" si="47"/>
        <v>0</v>
      </c>
      <c r="R268" s="30">
        <f t="shared" si="48"/>
        <v>0</v>
      </c>
      <c r="S268" s="30">
        <f t="shared" si="41"/>
        <v>0</v>
      </c>
      <c r="T268" s="30">
        <f t="shared" si="42"/>
        <v>0</v>
      </c>
      <c r="U268" s="30">
        <f t="shared" si="43"/>
        <v>0</v>
      </c>
      <c r="V268" s="30"/>
    </row>
    <row r="269" spans="1:22" hidden="1" x14ac:dyDescent="0.25">
      <c r="A269" s="72">
        <v>643</v>
      </c>
      <c r="B269" s="12" t="s">
        <v>541</v>
      </c>
      <c r="C269" s="73">
        <v>44927</v>
      </c>
      <c r="D269" s="73">
        <v>73415</v>
      </c>
      <c r="E269" s="31" t="str">
        <f t="shared" si="40"/>
        <v>643 Pastinaken</v>
      </c>
      <c r="F269" s="110"/>
      <c r="H269" s="31"/>
      <c r="I269" s="30"/>
      <c r="J269" s="30"/>
      <c r="K269" s="30"/>
      <c r="L269" s="31"/>
      <c r="M269" s="1"/>
      <c r="N269" s="30">
        <f t="shared" si="44"/>
        <v>0</v>
      </c>
      <c r="O269" s="30">
        <f t="shared" si="45"/>
        <v>0</v>
      </c>
      <c r="P269" s="30">
        <f t="shared" si="46"/>
        <v>0</v>
      </c>
      <c r="Q269" s="30">
        <f t="shared" si="47"/>
        <v>0</v>
      </c>
      <c r="R269" s="30">
        <f t="shared" si="48"/>
        <v>0</v>
      </c>
      <c r="S269" s="30">
        <f t="shared" si="41"/>
        <v>0</v>
      </c>
      <c r="T269" s="30">
        <f t="shared" si="42"/>
        <v>0</v>
      </c>
      <c r="U269" s="30">
        <f t="shared" si="43"/>
        <v>0</v>
      </c>
      <c r="V269" s="30"/>
    </row>
    <row r="270" spans="1:22" hidden="1" x14ac:dyDescent="0.25">
      <c r="A270" s="72">
        <v>644</v>
      </c>
      <c r="B270" s="12" t="s">
        <v>542</v>
      </c>
      <c r="C270" s="73">
        <v>44927</v>
      </c>
      <c r="D270" s="73">
        <v>73415</v>
      </c>
      <c r="E270" s="31" t="str">
        <f t="shared" si="40"/>
        <v>644 Zichorien/Wegwarten (Chicoree, Radiccio, krausblättrige Endivie, ganzblättrige Endivie, Zichorie)</v>
      </c>
      <c r="F270" s="110"/>
      <c r="H270" s="31"/>
      <c r="I270" s="30"/>
      <c r="J270" s="30"/>
      <c r="K270" s="30"/>
      <c r="L270" s="31"/>
      <c r="M270" s="1"/>
      <c r="N270" s="30">
        <f t="shared" si="44"/>
        <v>0</v>
      </c>
      <c r="O270" s="30">
        <f t="shared" si="45"/>
        <v>0</v>
      </c>
      <c r="P270" s="30">
        <f t="shared" si="46"/>
        <v>0</v>
      </c>
      <c r="Q270" s="30">
        <f t="shared" si="47"/>
        <v>0</v>
      </c>
      <c r="R270" s="30">
        <f t="shared" si="48"/>
        <v>0</v>
      </c>
      <c r="S270" s="30">
        <f t="shared" si="41"/>
        <v>0</v>
      </c>
      <c r="T270" s="30">
        <f t="shared" si="42"/>
        <v>0</v>
      </c>
      <c r="U270" s="30">
        <f t="shared" si="43"/>
        <v>0</v>
      </c>
      <c r="V270" s="30"/>
    </row>
    <row r="271" spans="1:22" hidden="1" x14ac:dyDescent="0.25">
      <c r="A271" s="72">
        <v>646</v>
      </c>
      <c r="B271" s="12" t="s">
        <v>543</v>
      </c>
      <c r="C271" s="73">
        <v>44927</v>
      </c>
      <c r="D271" s="73">
        <v>73415</v>
      </c>
      <c r="E271" s="31" t="str">
        <f t="shared" si="40"/>
        <v>646 Meerettich</v>
      </c>
      <c r="F271" s="110"/>
      <c r="H271" s="31"/>
      <c r="I271" s="30"/>
      <c r="J271" s="30"/>
      <c r="K271" s="30"/>
      <c r="L271" s="31"/>
      <c r="M271" s="1"/>
      <c r="N271" s="30">
        <f t="shared" si="44"/>
        <v>0</v>
      </c>
      <c r="O271" s="30">
        <f t="shared" si="45"/>
        <v>0</v>
      </c>
      <c r="P271" s="30">
        <f t="shared" si="46"/>
        <v>0</v>
      </c>
      <c r="Q271" s="30">
        <f t="shared" si="47"/>
        <v>0</v>
      </c>
      <c r="R271" s="30">
        <f t="shared" si="48"/>
        <v>0</v>
      </c>
      <c r="S271" s="30">
        <f t="shared" si="41"/>
        <v>0</v>
      </c>
      <c r="T271" s="30">
        <f t="shared" si="42"/>
        <v>0</v>
      </c>
      <c r="U271" s="30">
        <f t="shared" si="43"/>
        <v>0</v>
      </c>
      <c r="V271" s="30"/>
    </row>
    <row r="272" spans="1:22" hidden="1" x14ac:dyDescent="0.25">
      <c r="A272" s="72">
        <v>647</v>
      </c>
      <c r="B272" s="12" t="s">
        <v>544</v>
      </c>
      <c r="C272" s="73">
        <v>44927</v>
      </c>
      <c r="D272" s="73">
        <v>73415</v>
      </c>
      <c r="E272" s="31" t="str">
        <f t="shared" si="40"/>
        <v>647 Schwarzwurzeln</v>
      </c>
      <c r="F272" s="110"/>
      <c r="H272" s="31"/>
      <c r="I272" s="30"/>
      <c r="J272" s="30"/>
      <c r="K272" s="30"/>
      <c r="L272" s="31"/>
      <c r="M272" s="1"/>
      <c r="N272" s="30">
        <f t="shared" si="44"/>
        <v>0</v>
      </c>
      <c r="O272" s="30">
        <f t="shared" si="45"/>
        <v>0</v>
      </c>
      <c r="P272" s="30">
        <f t="shared" si="46"/>
        <v>0</v>
      </c>
      <c r="Q272" s="30">
        <f t="shared" si="47"/>
        <v>0</v>
      </c>
      <c r="R272" s="30">
        <f t="shared" si="48"/>
        <v>0</v>
      </c>
      <c r="S272" s="30">
        <f t="shared" si="41"/>
        <v>0</v>
      </c>
      <c r="T272" s="30">
        <f t="shared" si="42"/>
        <v>0</v>
      </c>
      <c r="U272" s="30">
        <f t="shared" si="43"/>
        <v>0</v>
      </c>
      <c r="V272" s="30"/>
    </row>
    <row r="273" spans="1:22" hidden="1" x14ac:dyDescent="0.25">
      <c r="A273" s="72">
        <v>648</v>
      </c>
      <c r="B273" s="12" t="s">
        <v>545</v>
      </c>
      <c r="C273" s="73">
        <v>44927</v>
      </c>
      <c r="D273" s="73">
        <v>73415</v>
      </c>
      <c r="E273" s="31" t="str">
        <f t="shared" si="40"/>
        <v>648 Fenchel (Gemüsefenchel,Körnerfenchel)</v>
      </c>
      <c r="F273" s="110"/>
      <c r="H273" s="30"/>
      <c r="I273" s="30"/>
      <c r="J273" s="30"/>
      <c r="K273" s="30"/>
      <c r="L273" s="30"/>
      <c r="N273" s="30">
        <f t="shared" si="44"/>
        <v>0</v>
      </c>
      <c r="O273" s="30">
        <f t="shared" si="45"/>
        <v>0</v>
      </c>
      <c r="P273" s="30">
        <f t="shared" si="46"/>
        <v>0</v>
      </c>
      <c r="Q273" s="30">
        <f t="shared" si="47"/>
        <v>0</v>
      </c>
      <c r="R273" s="30">
        <f t="shared" si="48"/>
        <v>0</v>
      </c>
      <c r="S273" s="30">
        <f t="shared" si="41"/>
        <v>0</v>
      </c>
      <c r="T273" s="30">
        <f t="shared" si="42"/>
        <v>0</v>
      </c>
      <c r="U273" s="30">
        <f t="shared" si="43"/>
        <v>0</v>
      </c>
      <c r="V273" s="30"/>
    </row>
    <row r="274" spans="1:22" hidden="1" x14ac:dyDescent="0.25">
      <c r="A274" s="72">
        <v>649</v>
      </c>
      <c r="B274" s="12" t="s">
        <v>546</v>
      </c>
      <c r="C274" s="73">
        <v>44927</v>
      </c>
      <c r="D274" s="73">
        <v>73415</v>
      </c>
      <c r="E274" s="31" t="str">
        <f t="shared" si="40"/>
        <v>649 Gemüserübsen  (z.B. Stoppel-,Weiße-, Bayerische-, Herbst- und Mairübe, Chinakohl, Pak-Choi)</v>
      </c>
      <c r="F274" s="110"/>
      <c r="H274" s="30"/>
      <c r="I274" s="30"/>
      <c r="J274" s="30"/>
      <c r="K274" s="30"/>
      <c r="L274" s="30"/>
      <c r="N274" s="30">
        <f t="shared" si="44"/>
        <v>0</v>
      </c>
      <c r="O274" s="30">
        <f t="shared" si="45"/>
        <v>0</v>
      </c>
      <c r="P274" s="30">
        <f t="shared" si="46"/>
        <v>0</v>
      </c>
      <c r="Q274" s="30">
        <f t="shared" si="47"/>
        <v>0</v>
      </c>
      <c r="R274" s="30">
        <f t="shared" si="48"/>
        <v>0</v>
      </c>
      <c r="S274" s="30">
        <f t="shared" si="41"/>
        <v>0</v>
      </c>
      <c r="T274" s="30">
        <f t="shared" si="42"/>
        <v>0</v>
      </c>
      <c r="U274" s="30">
        <f t="shared" si="43"/>
        <v>0</v>
      </c>
      <c r="V274" s="30"/>
    </row>
    <row r="275" spans="1:22" hidden="1" x14ac:dyDescent="0.25">
      <c r="A275" s="72">
        <v>651</v>
      </c>
      <c r="B275" s="12" t="s">
        <v>547</v>
      </c>
      <c r="C275" s="73">
        <v>44927</v>
      </c>
      <c r="D275" s="73">
        <v>73415</v>
      </c>
      <c r="E275" s="31" t="str">
        <f t="shared" si="40"/>
        <v>651 Dill/Gurkenkraut</v>
      </c>
      <c r="F275" s="110"/>
      <c r="H275" s="30"/>
      <c r="I275" s="30"/>
      <c r="J275" s="30"/>
      <c r="K275" s="30"/>
      <c r="L275" s="30"/>
      <c r="N275" s="30">
        <f t="shared" si="44"/>
        <v>0</v>
      </c>
      <c r="O275" s="30">
        <f t="shared" si="45"/>
        <v>0</v>
      </c>
      <c r="P275" s="30">
        <f t="shared" si="46"/>
        <v>0</v>
      </c>
      <c r="Q275" s="30">
        <f t="shared" si="47"/>
        <v>0</v>
      </c>
      <c r="R275" s="30">
        <f t="shared" si="48"/>
        <v>0</v>
      </c>
      <c r="S275" s="30">
        <f t="shared" si="41"/>
        <v>0</v>
      </c>
      <c r="T275" s="30">
        <f t="shared" si="42"/>
        <v>0</v>
      </c>
      <c r="U275" s="30">
        <f t="shared" si="43"/>
        <v>0</v>
      </c>
      <c r="V275" s="30"/>
    </row>
    <row r="276" spans="1:22" hidden="1" x14ac:dyDescent="0.25">
      <c r="A276" s="72">
        <v>652</v>
      </c>
      <c r="B276" s="12" t="s">
        <v>548</v>
      </c>
      <c r="C276" s="73">
        <v>44927</v>
      </c>
      <c r="D276" s="73">
        <v>73415</v>
      </c>
      <c r="E276" s="31" t="str">
        <f t="shared" si="40"/>
        <v>652 Kerbel (Kerbel,echter Kerbel,Wiesenkerbel)</v>
      </c>
      <c r="F276" s="110"/>
      <c r="H276" s="30"/>
      <c r="I276" s="30"/>
      <c r="J276" s="30"/>
      <c r="K276" s="30"/>
      <c r="L276" s="30"/>
      <c r="N276" s="30">
        <f t="shared" si="44"/>
        <v>0</v>
      </c>
      <c r="O276" s="30">
        <f t="shared" si="45"/>
        <v>0</v>
      </c>
      <c r="P276" s="30">
        <f t="shared" si="46"/>
        <v>0</v>
      </c>
      <c r="Q276" s="30">
        <f t="shared" si="47"/>
        <v>0</v>
      </c>
      <c r="R276" s="30">
        <f t="shared" si="48"/>
        <v>0</v>
      </c>
      <c r="S276" s="30">
        <f t="shared" si="41"/>
        <v>0</v>
      </c>
      <c r="T276" s="30">
        <f t="shared" si="42"/>
        <v>0</v>
      </c>
      <c r="U276" s="30">
        <f t="shared" si="43"/>
        <v>0</v>
      </c>
      <c r="V276" s="30"/>
    </row>
    <row r="277" spans="1:22" hidden="1" x14ac:dyDescent="0.25">
      <c r="A277" s="72">
        <v>653</v>
      </c>
      <c r="B277" s="12" t="s">
        <v>549</v>
      </c>
      <c r="C277" s="73">
        <v>44927</v>
      </c>
      <c r="D277" s="73">
        <v>73415</v>
      </c>
      <c r="E277" s="31" t="str">
        <f t="shared" si="40"/>
        <v>653 Anis</v>
      </c>
      <c r="F277" s="110"/>
      <c r="H277" s="30"/>
      <c r="I277" s="30"/>
      <c r="J277" s="30"/>
      <c r="K277" s="30"/>
      <c r="L277" s="30"/>
      <c r="N277" s="30">
        <f t="shared" si="44"/>
        <v>0</v>
      </c>
      <c r="O277" s="30">
        <f t="shared" si="45"/>
        <v>0</v>
      </c>
      <c r="P277" s="30">
        <f t="shared" si="46"/>
        <v>0</v>
      </c>
      <c r="Q277" s="30">
        <f t="shared" si="47"/>
        <v>0</v>
      </c>
      <c r="R277" s="30">
        <f t="shared" si="48"/>
        <v>0</v>
      </c>
      <c r="S277" s="30">
        <f t="shared" si="41"/>
        <v>0</v>
      </c>
      <c r="T277" s="30">
        <f t="shared" si="42"/>
        <v>0</v>
      </c>
      <c r="U277" s="30">
        <f t="shared" si="43"/>
        <v>0</v>
      </c>
      <c r="V277" s="30"/>
    </row>
    <row r="278" spans="1:22" hidden="1" x14ac:dyDescent="0.25">
      <c r="A278" s="72">
        <v>654</v>
      </c>
      <c r="B278" s="12" t="s">
        <v>550</v>
      </c>
      <c r="C278" s="73">
        <v>44927</v>
      </c>
      <c r="D278" s="73">
        <v>73415</v>
      </c>
      <c r="E278" s="31" t="str">
        <f t="shared" si="40"/>
        <v>654 Kümmel</v>
      </c>
      <c r="F278" s="110"/>
      <c r="H278" s="30"/>
      <c r="I278" s="30"/>
      <c r="J278" s="30"/>
      <c r="K278" s="30"/>
      <c r="L278" s="30"/>
      <c r="N278" s="30">
        <f t="shared" si="44"/>
        <v>0</v>
      </c>
      <c r="O278" s="30">
        <f t="shared" si="45"/>
        <v>0</v>
      </c>
      <c r="P278" s="30">
        <f t="shared" si="46"/>
        <v>0</v>
      </c>
      <c r="Q278" s="30">
        <f t="shared" si="47"/>
        <v>0</v>
      </c>
      <c r="R278" s="30">
        <f t="shared" si="48"/>
        <v>0</v>
      </c>
      <c r="S278" s="30">
        <f t="shared" si="41"/>
        <v>0</v>
      </c>
      <c r="T278" s="30">
        <f t="shared" si="42"/>
        <v>0</v>
      </c>
      <c r="U278" s="30">
        <f t="shared" si="43"/>
        <v>0</v>
      </c>
      <c r="V278" s="30"/>
    </row>
    <row r="279" spans="1:22" hidden="1" x14ac:dyDescent="0.25">
      <c r="A279" s="72">
        <v>655</v>
      </c>
      <c r="B279" s="12" t="s">
        <v>551</v>
      </c>
      <c r="C279" s="73">
        <v>44927</v>
      </c>
      <c r="D279" s="73">
        <v>73415</v>
      </c>
      <c r="E279" s="31" t="str">
        <f t="shared" si="40"/>
        <v>655 Kreuzkümmel</v>
      </c>
      <c r="F279" s="110"/>
      <c r="H279" s="30"/>
      <c r="I279" s="30"/>
      <c r="J279" s="30"/>
      <c r="K279" s="30"/>
      <c r="L279" s="30"/>
      <c r="N279" s="30">
        <f t="shared" si="44"/>
        <v>0</v>
      </c>
      <c r="O279" s="30">
        <f t="shared" si="45"/>
        <v>0</v>
      </c>
      <c r="P279" s="30">
        <f t="shared" si="46"/>
        <v>0</v>
      </c>
      <c r="Q279" s="30">
        <f t="shared" si="47"/>
        <v>0</v>
      </c>
      <c r="R279" s="30">
        <f t="shared" si="48"/>
        <v>0</v>
      </c>
      <c r="S279" s="30">
        <f t="shared" si="41"/>
        <v>0</v>
      </c>
      <c r="T279" s="30">
        <f t="shared" si="42"/>
        <v>0</v>
      </c>
      <c r="U279" s="30">
        <f t="shared" si="43"/>
        <v>0</v>
      </c>
      <c r="V279" s="30"/>
    </row>
    <row r="280" spans="1:22" hidden="1" x14ac:dyDescent="0.25">
      <c r="A280" s="72">
        <v>656</v>
      </c>
      <c r="B280" s="12" t="s">
        <v>552</v>
      </c>
      <c r="C280" s="73">
        <v>44927</v>
      </c>
      <c r="D280" s="73">
        <v>73415</v>
      </c>
      <c r="E280" s="31" t="str">
        <f t="shared" si="40"/>
        <v>656 Schwarzkümmel (Echter Schwarzkümmel, Jungfer im Grünen)</v>
      </c>
      <c r="F280" s="110"/>
      <c r="H280" s="30"/>
      <c r="I280" s="30"/>
      <c r="J280" s="30"/>
      <c r="K280" s="30"/>
      <c r="L280" s="30"/>
      <c r="N280" s="30">
        <f t="shared" si="44"/>
        <v>0</v>
      </c>
      <c r="O280" s="30">
        <f t="shared" si="45"/>
        <v>0</v>
      </c>
      <c r="P280" s="30">
        <f t="shared" si="46"/>
        <v>0</v>
      </c>
      <c r="Q280" s="30">
        <f t="shared" si="47"/>
        <v>0</v>
      </c>
      <c r="R280" s="30">
        <f t="shared" si="48"/>
        <v>0</v>
      </c>
      <c r="S280" s="30">
        <f t="shared" si="41"/>
        <v>0</v>
      </c>
      <c r="T280" s="30">
        <f t="shared" si="42"/>
        <v>0</v>
      </c>
      <c r="U280" s="30">
        <f t="shared" si="43"/>
        <v>0</v>
      </c>
      <c r="V280" s="30"/>
    </row>
    <row r="281" spans="1:22" hidden="1" x14ac:dyDescent="0.25">
      <c r="A281" s="72">
        <v>657</v>
      </c>
      <c r="B281" s="12" t="s">
        <v>553</v>
      </c>
      <c r="C281" s="73">
        <v>44927</v>
      </c>
      <c r="D281" s="73">
        <v>73415</v>
      </c>
      <c r="E281" s="31" t="str">
        <f t="shared" si="40"/>
        <v>657 Koriander</v>
      </c>
      <c r="F281" s="110"/>
      <c r="H281" s="30"/>
      <c r="I281" s="30"/>
      <c r="J281" s="30"/>
      <c r="K281" s="30"/>
      <c r="L281" s="30"/>
      <c r="N281" s="30">
        <f t="shared" si="44"/>
        <v>0</v>
      </c>
      <c r="O281" s="30">
        <f t="shared" si="45"/>
        <v>0</v>
      </c>
      <c r="P281" s="30">
        <f t="shared" si="46"/>
        <v>0</v>
      </c>
      <c r="Q281" s="30">
        <f t="shared" si="47"/>
        <v>0</v>
      </c>
      <c r="R281" s="30">
        <f t="shared" si="48"/>
        <v>0</v>
      </c>
      <c r="S281" s="30">
        <f t="shared" si="41"/>
        <v>0</v>
      </c>
      <c r="T281" s="30">
        <f t="shared" si="42"/>
        <v>0</v>
      </c>
      <c r="U281" s="30">
        <f t="shared" si="43"/>
        <v>0</v>
      </c>
      <c r="V281" s="30"/>
    </row>
    <row r="282" spans="1:22" hidden="1" x14ac:dyDescent="0.25">
      <c r="A282" s="72">
        <v>658</v>
      </c>
      <c r="B282" s="12" t="s">
        <v>554</v>
      </c>
      <c r="C282" s="73">
        <v>44927</v>
      </c>
      <c r="D282" s="73">
        <v>73415</v>
      </c>
      <c r="E282" s="31" t="str">
        <f t="shared" si="40"/>
        <v>658 Liebstöckel/Maggikraut</v>
      </c>
      <c r="F282" s="110"/>
      <c r="H282" s="30"/>
      <c r="I282" s="30"/>
      <c r="J282" s="30"/>
      <c r="K282" s="30"/>
      <c r="L282" s="30"/>
      <c r="N282" s="30">
        <f t="shared" si="44"/>
        <v>0</v>
      </c>
      <c r="O282" s="30">
        <f t="shared" si="45"/>
        <v>0</v>
      </c>
      <c r="P282" s="30">
        <f t="shared" si="46"/>
        <v>0</v>
      </c>
      <c r="Q282" s="30">
        <f t="shared" si="47"/>
        <v>0</v>
      </c>
      <c r="R282" s="30">
        <f t="shared" si="48"/>
        <v>0</v>
      </c>
      <c r="S282" s="30">
        <f t="shared" si="41"/>
        <v>0</v>
      </c>
      <c r="T282" s="30">
        <f t="shared" si="42"/>
        <v>0</v>
      </c>
      <c r="U282" s="30">
        <f t="shared" si="43"/>
        <v>0</v>
      </c>
      <c r="V282" s="30"/>
    </row>
    <row r="283" spans="1:22" hidden="1" x14ac:dyDescent="0.25">
      <c r="A283" s="72">
        <v>659</v>
      </c>
      <c r="B283" s="12" t="s">
        <v>555</v>
      </c>
      <c r="C283" s="73">
        <v>44927</v>
      </c>
      <c r="D283" s="73">
        <v>73415</v>
      </c>
      <c r="E283" s="31" t="str">
        <f t="shared" si="40"/>
        <v>659 Petersilie</v>
      </c>
      <c r="F283" s="110"/>
      <c r="H283" s="30"/>
      <c r="I283" s="30"/>
      <c r="J283" s="30"/>
      <c r="K283" s="30"/>
      <c r="L283" s="30"/>
      <c r="N283" s="30">
        <f t="shared" si="44"/>
        <v>0</v>
      </c>
      <c r="O283" s="30">
        <f t="shared" si="45"/>
        <v>0</v>
      </c>
      <c r="P283" s="30">
        <f t="shared" si="46"/>
        <v>0</v>
      </c>
      <c r="Q283" s="30">
        <f t="shared" si="47"/>
        <v>0</v>
      </c>
      <c r="R283" s="30">
        <f t="shared" si="48"/>
        <v>0</v>
      </c>
      <c r="S283" s="30">
        <f t="shared" si="41"/>
        <v>0</v>
      </c>
      <c r="T283" s="30">
        <f t="shared" si="42"/>
        <v>0</v>
      </c>
      <c r="U283" s="30">
        <f t="shared" si="43"/>
        <v>0</v>
      </c>
      <c r="V283" s="30"/>
    </row>
    <row r="284" spans="1:22" hidden="1" x14ac:dyDescent="0.25">
      <c r="A284" s="72">
        <v>660</v>
      </c>
      <c r="B284" s="12" t="s">
        <v>556</v>
      </c>
      <c r="C284" s="73">
        <v>44927</v>
      </c>
      <c r="D284" s="73">
        <v>73415</v>
      </c>
      <c r="E284" s="31" t="str">
        <f t="shared" si="40"/>
        <v>660 Basilikum</v>
      </c>
      <c r="F284" s="110"/>
      <c r="H284" s="30"/>
      <c r="I284" s="30"/>
      <c r="J284" s="30"/>
      <c r="K284" s="30"/>
      <c r="L284" s="30"/>
      <c r="N284" s="30">
        <f t="shared" si="44"/>
        <v>0</v>
      </c>
      <c r="O284" s="30">
        <f t="shared" si="45"/>
        <v>0</v>
      </c>
      <c r="P284" s="30">
        <f t="shared" si="46"/>
        <v>0</v>
      </c>
      <c r="Q284" s="30">
        <f t="shared" si="47"/>
        <v>0</v>
      </c>
      <c r="R284" s="30">
        <f t="shared" si="48"/>
        <v>0</v>
      </c>
      <c r="S284" s="30">
        <f t="shared" si="41"/>
        <v>0</v>
      </c>
      <c r="T284" s="30">
        <f t="shared" si="42"/>
        <v>0</v>
      </c>
      <c r="U284" s="30">
        <f t="shared" si="43"/>
        <v>0</v>
      </c>
      <c r="V284" s="30"/>
    </row>
    <row r="285" spans="1:22" hidden="1" x14ac:dyDescent="0.25">
      <c r="A285" s="72">
        <v>661</v>
      </c>
      <c r="B285" s="12" t="s">
        <v>557</v>
      </c>
      <c r="C285" s="73">
        <v>44927</v>
      </c>
      <c r="D285" s="73">
        <v>73415</v>
      </c>
      <c r="E285" s="31" t="str">
        <f t="shared" si="40"/>
        <v>661 Rosmarin</v>
      </c>
      <c r="F285" s="110"/>
      <c r="H285" s="30"/>
      <c r="I285" s="30"/>
      <c r="J285" s="30"/>
      <c r="K285" s="30"/>
      <c r="L285" s="30"/>
      <c r="N285" s="30">
        <f t="shared" si="44"/>
        <v>0</v>
      </c>
      <c r="O285" s="30">
        <f t="shared" si="45"/>
        <v>0</v>
      </c>
      <c r="P285" s="30">
        <f t="shared" si="46"/>
        <v>0</v>
      </c>
      <c r="Q285" s="30">
        <f t="shared" si="47"/>
        <v>0</v>
      </c>
      <c r="R285" s="30">
        <f t="shared" si="48"/>
        <v>0</v>
      </c>
      <c r="S285" s="30">
        <f t="shared" si="41"/>
        <v>0</v>
      </c>
      <c r="T285" s="30">
        <f t="shared" si="42"/>
        <v>0</v>
      </c>
      <c r="U285" s="30">
        <f t="shared" si="43"/>
        <v>0</v>
      </c>
      <c r="V285" s="30"/>
    </row>
    <row r="286" spans="1:22" hidden="1" x14ac:dyDescent="0.25">
      <c r="A286" s="72">
        <v>662</v>
      </c>
      <c r="B286" s="12" t="s">
        <v>558</v>
      </c>
      <c r="C286" s="73">
        <v>44927</v>
      </c>
      <c r="D286" s="73">
        <v>73415</v>
      </c>
      <c r="E286" s="31" t="str">
        <f t="shared" si="40"/>
        <v>662 Salbei (Küchen-/Heilsalbei, Buntschopf-Salbei)</v>
      </c>
      <c r="F286" s="110"/>
      <c r="H286" s="30"/>
      <c r="I286" s="30"/>
      <c r="J286" s="30"/>
      <c r="K286" s="30"/>
      <c r="L286" s="30"/>
      <c r="N286" s="30">
        <f t="shared" si="44"/>
        <v>0</v>
      </c>
      <c r="O286" s="30">
        <f t="shared" si="45"/>
        <v>0</v>
      </c>
      <c r="P286" s="30">
        <f t="shared" si="46"/>
        <v>0</v>
      </c>
      <c r="Q286" s="30">
        <f t="shared" si="47"/>
        <v>0</v>
      </c>
      <c r="R286" s="30">
        <f t="shared" si="48"/>
        <v>0</v>
      </c>
      <c r="S286" s="30">
        <f t="shared" si="41"/>
        <v>0</v>
      </c>
      <c r="T286" s="30">
        <f t="shared" si="42"/>
        <v>0</v>
      </c>
      <c r="U286" s="30">
        <f t="shared" si="43"/>
        <v>0</v>
      </c>
      <c r="V286" s="30"/>
    </row>
    <row r="287" spans="1:22" hidden="1" x14ac:dyDescent="0.25">
      <c r="A287" s="72">
        <v>663</v>
      </c>
      <c r="B287" s="12" t="s">
        <v>559</v>
      </c>
      <c r="C287" s="73">
        <v>44927</v>
      </c>
      <c r="D287" s="73">
        <v>73415</v>
      </c>
      <c r="E287" s="31" t="str">
        <f t="shared" si="40"/>
        <v>663 Borretsch</v>
      </c>
      <c r="F287" s="110"/>
      <c r="H287" s="30"/>
      <c r="I287" s="30"/>
      <c r="J287" s="30"/>
      <c r="K287" s="30"/>
      <c r="L287" s="30"/>
      <c r="N287" s="30">
        <f t="shared" si="44"/>
        <v>0</v>
      </c>
      <c r="O287" s="30">
        <f t="shared" si="45"/>
        <v>0</v>
      </c>
      <c r="P287" s="30">
        <f t="shared" si="46"/>
        <v>0</v>
      </c>
      <c r="Q287" s="30">
        <f t="shared" si="47"/>
        <v>0</v>
      </c>
      <c r="R287" s="30">
        <f t="shared" si="48"/>
        <v>0</v>
      </c>
      <c r="S287" s="30">
        <f t="shared" si="41"/>
        <v>0</v>
      </c>
      <c r="T287" s="30">
        <f t="shared" si="42"/>
        <v>0</v>
      </c>
      <c r="U287" s="30">
        <f t="shared" si="43"/>
        <v>0</v>
      </c>
      <c r="V287" s="30"/>
    </row>
    <row r="288" spans="1:22" hidden="1" x14ac:dyDescent="0.25">
      <c r="A288" s="72">
        <v>664</v>
      </c>
      <c r="B288" s="12" t="s">
        <v>560</v>
      </c>
      <c r="C288" s="73">
        <v>44927</v>
      </c>
      <c r="D288" s="73">
        <v>73415</v>
      </c>
      <c r="E288" s="31" t="str">
        <f t="shared" si="40"/>
        <v>664 Oregano (Echter Majoran, Oregano/Dost/Wilder Majoran)</v>
      </c>
      <c r="F288" s="110"/>
      <c r="H288" s="30"/>
      <c r="I288" s="30"/>
      <c r="J288" s="30"/>
      <c r="K288" s="30"/>
      <c r="L288" s="30"/>
      <c r="N288" s="30">
        <f t="shared" si="44"/>
        <v>0</v>
      </c>
      <c r="O288" s="30">
        <f t="shared" si="45"/>
        <v>0</v>
      </c>
      <c r="P288" s="30">
        <f t="shared" si="46"/>
        <v>0</v>
      </c>
      <c r="Q288" s="30">
        <f t="shared" si="47"/>
        <v>0</v>
      </c>
      <c r="R288" s="30">
        <f t="shared" si="48"/>
        <v>0</v>
      </c>
      <c r="S288" s="30">
        <f t="shared" si="41"/>
        <v>0</v>
      </c>
      <c r="T288" s="30">
        <f t="shared" si="42"/>
        <v>0</v>
      </c>
      <c r="U288" s="30">
        <f t="shared" si="43"/>
        <v>0</v>
      </c>
      <c r="V288" s="30"/>
    </row>
    <row r="289" spans="1:22" hidden="1" x14ac:dyDescent="0.25">
      <c r="A289" s="72">
        <v>665</v>
      </c>
      <c r="B289" s="12" t="s">
        <v>561</v>
      </c>
      <c r="C289" s="73">
        <v>44927</v>
      </c>
      <c r="D289" s="73">
        <v>73415</v>
      </c>
      <c r="E289" s="31" t="str">
        <f t="shared" si="40"/>
        <v>665 Bohnenkraut</v>
      </c>
      <c r="F289" s="110"/>
      <c r="H289" s="30"/>
      <c r="I289" s="30"/>
      <c r="J289" s="30"/>
      <c r="K289" s="30"/>
      <c r="L289" s="30"/>
      <c r="N289" s="30">
        <f t="shared" si="44"/>
        <v>0</v>
      </c>
      <c r="O289" s="30">
        <f t="shared" si="45"/>
        <v>0</v>
      </c>
      <c r="P289" s="30">
        <f t="shared" si="46"/>
        <v>0</v>
      </c>
      <c r="Q289" s="30">
        <f t="shared" si="47"/>
        <v>0</v>
      </c>
      <c r="R289" s="30">
        <f t="shared" si="48"/>
        <v>0</v>
      </c>
      <c r="S289" s="30">
        <f t="shared" si="41"/>
        <v>0</v>
      </c>
      <c r="T289" s="30">
        <f t="shared" si="42"/>
        <v>0</v>
      </c>
      <c r="U289" s="30">
        <f t="shared" si="43"/>
        <v>0</v>
      </c>
      <c r="V289" s="30"/>
    </row>
    <row r="290" spans="1:22" hidden="1" x14ac:dyDescent="0.25">
      <c r="A290" s="72">
        <v>666</v>
      </c>
      <c r="B290" s="12" t="s">
        <v>562</v>
      </c>
      <c r="C290" s="73">
        <v>44927</v>
      </c>
      <c r="D290" s="73">
        <v>73415</v>
      </c>
      <c r="E290" s="31" t="str">
        <f t="shared" si="40"/>
        <v>666 Ysop/Eisenkraut</v>
      </c>
      <c r="F290" s="110"/>
      <c r="H290" s="30"/>
      <c r="I290" s="30"/>
      <c r="J290" s="30"/>
      <c r="K290" s="30"/>
      <c r="L290" s="30"/>
      <c r="N290" s="30">
        <f t="shared" si="44"/>
        <v>0</v>
      </c>
      <c r="O290" s="30">
        <f t="shared" si="45"/>
        <v>0</v>
      </c>
      <c r="P290" s="30">
        <f t="shared" si="46"/>
        <v>0</v>
      </c>
      <c r="Q290" s="30">
        <f t="shared" si="47"/>
        <v>0</v>
      </c>
      <c r="R290" s="30">
        <f t="shared" si="48"/>
        <v>0</v>
      </c>
      <c r="S290" s="30">
        <f t="shared" si="41"/>
        <v>0</v>
      </c>
      <c r="T290" s="30">
        <f t="shared" si="42"/>
        <v>0</v>
      </c>
      <c r="U290" s="30">
        <f t="shared" si="43"/>
        <v>0</v>
      </c>
      <c r="V290" s="30"/>
    </row>
    <row r="291" spans="1:22" hidden="1" x14ac:dyDescent="0.25">
      <c r="A291" s="72">
        <v>667</v>
      </c>
      <c r="B291" s="12" t="s">
        <v>563</v>
      </c>
      <c r="C291" s="73">
        <v>44927</v>
      </c>
      <c r="D291" s="73">
        <v>73415</v>
      </c>
      <c r="E291" s="31" t="str">
        <f t="shared" si="40"/>
        <v>667 Verbenen (Echtes Eisenkraut)</v>
      </c>
      <c r="F291" s="110"/>
      <c r="H291" s="30"/>
      <c r="I291" s="30"/>
      <c r="J291" s="30"/>
      <c r="K291" s="30"/>
      <c r="L291" s="30"/>
      <c r="N291" s="30">
        <f t="shared" si="44"/>
        <v>0</v>
      </c>
      <c r="O291" s="30">
        <f t="shared" si="45"/>
        <v>0</v>
      </c>
      <c r="P291" s="30">
        <f t="shared" si="46"/>
        <v>0</v>
      </c>
      <c r="Q291" s="30">
        <f t="shared" si="47"/>
        <v>0</v>
      </c>
      <c r="R291" s="30">
        <f t="shared" si="48"/>
        <v>0</v>
      </c>
      <c r="S291" s="30">
        <f t="shared" si="41"/>
        <v>0</v>
      </c>
      <c r="T291" s="30">
        <f t="shared" si="42"/>
        <v>0</v>
      </c>
      <c r="U291" s="30">
        <f t="shared" si="43"/>
        <v>0</v>
      </c>
      <c r="V291" s="30"/>
    </row>
    <row r="292" spans="1:22" hidden="1" x14ac:dyDescent="0.25">
      <c r="A292" s="72">
        <v>668</v>
      </c>
      <c r="B292" s="12" t="s">
        <v>564</v>
      </c>
      <c r="C292" s="73">
        <v>44927</v>
      </c>
      <c r="D292" s="73">
        <v>73415</v>
      </c>
      <c r="E292" s="31" t="str">
        <f t="shared" si="40"/>
        <v>668 Lavendel (Echter Lavendel, Speik-Lavendel, Hybrid-Lavendel)</v>
      </c>
      <c r="F292" s="110"/>
      <c r="H292" s="30"/>
      <c r="I292" s="30"/>
      <c r="J292" s="30"/>
      <c r="K292" s="30"/>
      <c r="L292" s="30"/>
      <c r="N292" s="30">
        <f t="shared" si="44"/>
        <v>0</v>
      </c>
      <c r="O292" s="30">
        <f t="shared" si="45"/>
        <v>0</v>
      </c>
      <c r="P292" s="30">
        <f t="shared" si="46"/>
        <v>0</v>
      </c>
      <c r="Q292" s="30">
        <f t="shared" si="47"/>
        <v>0</v>
      </c>
      <c r="R292" s="30">
        <f t="shared" si="48"/>
        <v>0</v>
      </c>
      <c r="S292" s="30">
        <f t="shared" si="41"/>
        <v>0</v>
      </c>
      <c r="T292" s="30">
        <f t="shared" si="42"/>
        <v>0</v>
      </c>
      <c r="U292" s="30">
        <f t="shared" si="43"/>
        <v>0</v>
      </c>
      <c r="V292" s="30"/>
    </row>
    <row r="293" spans="1:22" hidden="1" x14ac:dyDescent="0.25">
      <c r="A293" s="72">
        <v>669</v>
      </c>
      <c r="B293" s="12" t="s">
        <v>565</v>
      </c>
      <c r="C293" s="73">
        <v>44927</v>
      </c>
      <c r="D293" s="73">
        <v>73415</v>
      </c>
      <c r="E293" s="31" t="str">
        <f t="shared" si="40"/>
        <v>669 Thymian</v>
      </c>
      <c r="F293" s="110"/>
      <c r="H293" s="30"/>
      <c r="I293" s="30"/>
      <c r="J293" s="30"/>
      <c r="K293" s="30"/>
      <c r="L293" s="30"/>
      <c r="N293" s="30">
        <f t="shared" si="44"/>
        <v>0</v>
      </c>
      <c r="O293" s="30">
        <f t="shared" si="45"/>
        <v>0</v>
      </c>
      <c r="P293" s="30">
        <f t="shared" si="46"/>
        <v>0</v>
      </c>
      <c r="Q293" s="30">
        <f t="shared" si="47"/>
        <v>0</v>
      </c>
      <c r="R293" s="30">
        <f t="shared" si="48"/>
        <v>0</v>
      </c>
      <c r="S293" s="30">
        <f t="shared" si="41"/>
        <v>0</v>
      </c>
      <c r="T293" s="30">
        <f t="shared" si="42"/>
        <v>0</v>
      </c>
      <c r="U293" s="30">
        <f t="shared" si="43"/>
        <v>0</v>
      </c>
      <c r="V293" s="30"/>
    </row>
    <row r="294" spans="1:22" hidden="1" x14ac:dyDescent="0.25">
      <c r="A294" s="72">
        <v>670</v>
      </c>
      <c r="B294" s="12" t="s">
        <v>566</v>
      </c>
      <c r="C294" s="73">
        <v>44927</v>
      </c>
      <c r="D294" s="73">
        <v>73415</v>
      </c>
      <c r="E294" s="31" t="str">
        <f t="shared" si="40"/>
        <v>670 Melissen (Zitronenmelisse)</v>
      </c>
      <c r="F294" s="110"/>
      <c r="H294" s="30"/>
      <c r="I294" s="30"/>
      <c r="J294" s="30"/>
      <c r="K294" s="30"/>
      <c r="L294" s="30"/>
      <c r="N294" s="30">
        <f t="shared" si="44"/>
        <v>0</v>
      </c>
      <c r="O294" s="30">
        <f t="shared" si="45"/>
        <v>0</v>
      </c>
      <c r="P294" s="30">
        <f t="shared" si="46"/>
        <v>0</v>
      </c>
      <c r="Q294" s="30">
        <f t="shared" si="47"/>
        <v>0</v>
      </c>
      <c r="R294" s="30">
        <f t="shared" si="48"/>
        <v>0</v>
      </c>
      <c r="S294" s="30">
        <f t="shared" si="41"/>
        <v>0</v>
      </c>
      <c r="T294" s="30">
        <f t="shared" si="42"/>
        <v>0</v>
      </c>
      <c r="U294" s="30">
        <f t="shared" si="43"/>
        <v>0</v>
      </c>
      <c r="V294" s="30"/>
    </row>
    <row r="295" spans="1:22" hidden="1" x14ac:dyDescent="0.25">
      <c r="A295" s="72">
        <v>671</v>
      </c>
      <c r="B295" s="12" t="s">
        <v>567</v>
      </c>
      <c r="C295" s="73">
        <v>44927</v>
      </c>
      <c r="D295" s="109">
        <v>73415</v>
      </c>
      <c r="E295" s="31" t="str">
        <f t="shared" si="40"/>
        <v>671 Enziane</v>
      </c>
      <c r="F295" s="110"/>
      <c r="H295" s="30"/>
      <c r="I295" s="30"/>
      <c r="J295" s="30"/>
      <c r="K295" s="30"/>
      <c r="L295" s="30"/>
      <c r="N295" s="30">
        <f t="shared" si="44"/>
        <v>0</v>
      </c>
      <c r="O295" s="30">
        <f t="shared" si="45"/>
        <v>0</v>
      </c>
      <c r="P295" s="30">
        <f t="shared" si="46"/>
        <v>0</v>
      </c>
      <c r="Q295" s="30">
        <f t="shared" si="47"/>
        <v>0</v>
      </c>
      <c r="R295" s="30">
        <f t="shared" si="48"/>
        <v>0</v>
      </c>
      <c r="S295" s="30">
        <f t="shared" si="41"/>
        <v>0</v>
      </c>
      <c r="T295" s="30">
        <f t="shared" si="42"/>
        <v>0</v>
      </c>
      <c r="U295" s="30">
        <f t="shared" si="43"/>
        <v>0</v>
      </c>
      <c r="V295" s="30"/>
    </row>
    <row r="296" spans="1:22" hidden="1" x14ac:dyDescent="0.25">
      <c r="A296" s="72">
        <v>672</v>
      </c>
      <c r="B296" s="12" t="s">
        <v>568</v>
      </c>
      <c r="C296" s="73">
        <v>44927</v>
      </c>
      <c r="D296" s="109">
        <v>73415</v>
      </c>
      <c r="E296" s="31" t="str">
        <f t="shared" si="40"/>
        <v>672 Minzen (Pfefferminze, Grüne Minze)</v>
      </c>
      <c r="F296" s="110"/>
      <c r="H296" s="30"/>
      <c r="I296" s="30"/>
      <c r="J296" s="30"/>
      <c r="K296" s="30"/>
      <c r="L296" s="30"/>
      <c r="N296" s="30">
        <f t="shared" si="44"/>
        <v>0</v>
      </c>
      <c r="O296" s="30">
        <f t="shared" si="45"/>
        <v>0</v>
      </c>
      <c r="P296" s="30">
        <f t="shared" si="46"/>
        <v>0</v>
      </c>
      <c r="Q296" s="30">
        <f t="shared" si="47"/>
        <v>0</v>
      </c>
      <c r="R296" s="30">
        <f t="shared" si="48"/>
        <v>0</v>
      </c>
      <c r="S296" s="30">
        <f t="shared" si="41"/>
        <v>0</v>
      </c>
      <c r="T296" s="30">
        <f t="shared" si="42"/>
        <v>0</v>
      </c>
      <c r="U296" s="30">
        <f t="shared" si="43"/>
        <v>0</v>
      </c>
      <c r="V296" s="30"/>
    </row>
    <row r="297" spans="1:22" hidden="1" x14ac:dyDescent="0.25">
      <c r="A297" s="72">
        <v>673</v>
      </c>
      <c r="B297" s="12" t="s">
        <v>569</v>
      </c>
      <c r="C297" s="73">
        <v>44927</v>
      </c>
      <c r="D297" s="109">
        <v>73415</v>
      </c>
      <c r="E297" s="31" t="str">
        <f t="shared" si="40"/>
        <v>673 Wermut, Estragon, Beifuß</v>
      </c>
      <c r="F297" s="110"/>
      <c r="H297" s="30"/>
      <c r="I297" s="30"/>
      <c r="J297" s="30"/>
      <c r="K297" s="30"/>
      <c r="L297" s="30"/>
      <c r="N297" s="30">
        <f t="shared" si="44"/>
        <v>0</v>
      </c>
      <c r="O297" s="30">
        <f t="shared" si="45"/>
        <v>0</v>
      </c>
      <c r="P297" s="30">
        <f t="shared" si="46"/>
        <v>0</v>
      </c>
      <c r="Q297" s="30">
        <f t="shared" si="47"/>
        <v>0</v>
      </c>
      <c r="R297" s="30">
        <f t="shared" si="48"/>
        <v>0</v>
      </c>
      <c r="S297" s="30">
        <f t="shared" si="41"/>
        <v>0</v>
      </c>
      <c r="T297" s="30">
        <f t="shared" si="42"/>
        <v>0</v>
      </c>
      <c r="U297" s="30">
        <f t="shared" si="43"/>
        <v>0</v>
      </c>
      <c r="V297" s="30"/>
    </row>
    <row r="298" spans="1:22" hidden="1" x14ac:dyDescent="0.25">
      <c r="A298" s="72">
        <v>674</v>
      </c>
      <c r="B298" s="12" t="s">
        <v>570</v>
      </c>
      <c r="C298" s="73">
        <v>44927</v>
      </c>
      <c r="D298" s="109">
        <v>73415</v>
      </c>
      <c r="E298" s="31" t="str">
        <f t="shared" si="40"/>
        <v>674 Ringelblumen (Garten-Ringelblume)</v>
      </c>
      <c r="F298" s="110"/>
      <c r="H298" s="30"/>
      <c r="I298" s="30"/>
      <c r="J298" s="30"/>
      <c r="K298" s="30"/>
      <c r="L298" s="30"/>
      <c r="N298" s="30">
        <f t="shared" si="44"/>
        <v>0</v>
      </c>
      <c r="O298" s="30">
        <f t="shared" si="45"/>
        <v>0</v>
      </c>
      <c r="P298" s="30">
        <f t="shared" si="46"/>
        <v>0</v>
      </c>
      <c r="Q298" s="30">
        <f t="shared" si="47"/>
        <v>0</v>
      </c>
      <c r="R298" s="30">
        <f t="shared" si="48"/>
        <v>0</v>
      </c>
      <c r="S298" s="30">
        <f t="shared" si="41"/>
        <v>0</v>
      </c>
      <c r="T298" s="30">
        <f t="shared" si="42"/>
        <v>0</v>
      </c>
      <c r="U298" s="30">
        <f t="shared" si="43"/>
        <v>0</v>
      </c>
      <c r="V298" s="30"/>
    </row>
    <row r="299" spans="1:22" hidden="1" x14ac:dyDescent="0.25">
      <c r="A299" s="72">
        <v>675</v>
      </c>
      <c r="B299" s="12" t="s">
        <v>571</v>
      </c>
      <c r="C299" s="73">
        <v>44927</v>
      </c>
      <c r="D299" s="109">
        <v>73415</v>
      </c>
      <c r="E299" s="31" t="str">
        <f t="shared" si="40"/>
        <v>675 Sonnenhut (Schmalblättriger Sonnenhut, Purpur-Sonnenhut)</v>
      </c>
      <c r="F299" s="110"/>
      <c r="H299" s="30"/>
      <c r="I299" s="30"/>
      <c r="J299" s="30"/>
      <c r="K299" s="30"/>
      <c r="L299" s="30"/>
      <c r="N299" s="30">
        <f t="shared" si="44"/>
        <v>0</v>
      </c>
      <c r="O299" s="30">
        <f t="shared" si="45"/>
        <v>0</v>
      </c>
      <c r="P299" s="30">
        <f t="shared" si="46"/>
        <v>0</v>
      </c>
      <c r="Q299" s="30">
        <f t="shared" si="47"/>
        <v>0</v>
      </c>
      <c r="R299" s="30">
        <f t="shared" si="48"/>
        <v>0</v>
      </c>
      <c r="S299" s="30">
        <f t="shared" si="41"/>
        <v>0</v>
      </c>
      <c r="T299" s="30">
        <f t="shared" si="42"/>
        <v>0</v>
      </c>
      <c r="U299" s="30">
        <f t="shared" si="43"/>
        <v>0</v>
      </c>
      <c r="V299" s="30"/>
    </row>
    <row r="300" spans="1:22" hidden="1" x14ac:dyDescent="0.25">
      <c r="A300" s="72">
        <v>676</v>
      </c>
      <c r="B300" s="12" t="s">
        <v>572</v>
      </c>
      <c r="C300" s="73">
        <v>44927</v>
      </c>
      <c r="D300" s="109">
        <v>73415</v>
      </c>
      <c r="E300" s="31" t="str">
        <f t="shared" si="40"/>
        <v>676 Wegeriche (Spitzwegerich)</v>
      </c>
      <c r="F300" s="110"/>
      <c r="H300" s="30"/>
      <c r="I300" s="30"/>
      <c r="J300" s="30"/>
      <c r="K300" s="30"/>
      <c r="L300" s="30"/>
      <c r="N300" s="30">
        <f t="shared" si="44"/>
        <v>0</v>
      </c>
      <c r="O300" s="30">
        <f t="shared" si="45"/>
        <v>0</v>
      </c>
      <c r="P300" s="30">
        <f t="shared" si="46"/>
        <v>0</v>
      </c>
      <c r="Q300" s="30">
        <f t="shared" si="47"/>
        <v>0</v>
      </c>
      <c r="R300" s="30">
        <f t="shared" si="48"/>
        <v>0</v>
      </c>
      <c r="S300" s="30">
        <f t="shared" si="41"/>
        <v>0</v>
      </c>
      <c r="T300" s="30">
        <f t="shared" si="42"/>
        <v>0</v>
      </c>
      <c r="U300" s="30">
        <f t="shared" si="43"/>
        <v>0</v>
      </c>
      <c r="V300" s="30"/>
    </row>
    <row r="301" spans="1:22" hidden="1" x14ac:dyDescent="0.25">
      <c r="A301" s="72">
        <v>677</v>
      </c>
      <c r="B301" s="12" t="s">
        <v>573</v>
      </c>
      <c r="C301" s="73">
        <v>44927</v>
      </c>
      <c r="D301" s="109">
        <v>73415</v>
      </c>
      <c r="E301" s="31" t="str">
        <f t="shared" si="40"/>
        <v>677 Kamillen (Echte Kamille)</v>
      </c>
      <c r="F301" s="110"/>
      <c r="H301" s="30"/>
      <c r="I301" s="30"/>
      <c r="J301" s="30"/>
      <c r="K301" s="30"/>
      <c r="L301" s="30"/>
      <c r="N301" s="30">
        <f t="shared" si="44"/>
        <v>0</v>
      </c>
      <c r="O301" s="30">
        <f t="shared" si="45"/>
        <v>0</v>
      </c>
      <c r="P301" s="30">
        <f t="shared" si="46"/>
        <v>0</v>
      </c>
      <c r="Q301" s="30">
        <f t="shared" si="47"/>
        <v>0</v>
      </c>
      <c r="R301" s="30">
        <f t="shared" si="48"/>
        <v>0</v>
      </c>
      <c r="S301" s="30">
        <f t="shared" si="41"/>
        <v>0</v>
      </c>
      <c r="T301" s="30">
        <f t="shared" si="42"/>
        <v>0</v>
      </c>
      <c r="U301" s="30">
        <f t="shared" si="43"/>
        <v>0</v>
      </c>
      <c r="V301" s="30"/>
    </row>
    <row r="302" spans="1:22" hidden="1" x14ac:dyDescent="0.25">
      <c r="A302" s="72">
        <v>678</v>
      </c>
      <c r="B302" s="12" t="s">
        <v>574</v>
      </c>
      <c r="C302" s="73">
        <v>44927</v>
      </c>
      <c r="D302" s="109">
        <v>73415</v>
      </c>
      <c r="E302" s="31" t="str">
        <f t="shared" si="40"/>
        <v>678 Schafgarben (Gelbe Schafgarbe)</v>
      </c>
      <c r="F302" s="110"/>
      <c r="H302" s="30"/>
      <c r="I302" s="30"/>
      <c r="J302" s="30"/>
      <c r="K302" s="30"/>
      <c r="L302" s="30"/>
      <c r="N302" s="30">
        <f t="shared" si="44"/>
        <v>0</v>
      </c>
      <c r="O302" s="30">
        <f t="shared" si="45"/>
        <v>0</v>
      </c>
      <c r="P302" s="30">
        <f t="shared" si="46"/>
        <v>0</v>
      </c>
      <c r="Q302" s="30">
        <f t="shared" si="47"/>
        <v>0</v>
      </c>
      <c r="R302" s="30">
        <f t="shared" si="48"/>
        <v>0</v>
      </c>
      <c r="S302" s="30">
        <f t="shared" si="41"/>
        <v>0</v>
      </c>
      <c r="T302" s="30">
        <f t="shared" si="42"/>
        <v>0</v>
      </c>
      <c r="U302" s="30">
        <f t="shared" si="43"/>
        <v>0</v>
      </c>
      <c r="V302" s="30"/>
    </row>
    <row r="303" spans="1:22" hidden="1" x14ac:dyDescent="0.25">
      <c r="A303" s="72">
        <v>679</v>
      </c>
      <c r="B303" s="12" t="s">
        <v>575</v>
      </c>
      <c r="C303" s="73">
        <v>44927</v>
      </c>
      <c r="D303" s="109">
        <v>73415</v>
      </c>
      <c r="E303" s="31" t="str">
        <f t="shared" si="40"/>
        <v>679 Baldriane (Echter Baldrian)</v>
      </c>
      <c r="F303" s="110"/>
      <c r="H303" s="30"/>
      <c r="I303" s="30"/>
      <c r="J303" s="30"/>
      <c r="K303" s="30"/>
      <c r="L303" s="30"/>
      <c r="N303" s="30">
        <f t="shared" si="44"/>
        <v>0</v>
      </c>
      <c r="O303" s="30">
        <f t="shared" si="45"/>
        <v>0</v>
      </c>
      <c r="P303" s="30">
        <f t="shared" si="46"/>
        <v>0</v>
      </c>
      <c r="Q303" s="30">
        <f t="shared" si="47"/>
        <v>0</v>
      </c>
      <c r="R303" s="30">
        <f t="shared" si="48"/>
        <v>0</v>
      </c>
      <c r="S303" s="30">
        <f t="shared" si="41"/>
        <v>0</v>
      </c>
      <c r="T303" s="30">
        <f t="shared" si="42"/>
        <v>0</v>
      </c>
      <c r="U303" s="30">
        <f t="shared" si="43"/>
        <v>0</v>
      </c>
      <c r="V303" s="30"/>
    </row>
    <row r="304" spans="1:22" hidden="1" x14ac:dyDescent="0.25">
      <c r="A304" s="72">
        <v>680</v>
      </c>
      <c r="B304" s="12" t="s">
        <v>576</v>
      </c>
      <c r="C304" s="73">
        <v>44927</v>
      </c>
      <c r="D304" s="109">
        <v>73415</v>
      </c>
      <c r="E304" s="31" t="str">
        <f t="shared" si="40"/>
        <v>680 Echtes Johanniskraut,Hyperikum</v>
      </c>
      <c r="F304" s="110"/>
      <c r="H304" s="30"/>
      <c r="I304" s="30"/>
      <c r="J304" s="30"/>
      <c r="K304" s="30"/>
      <c r="L304" s="30"/>
      <c r="N304" s="30">
        <f t="shared" si="44"/>
        <v>0</v>
      </c>
      <c r="O304" s="30">
        <f t="shared" si="45"/>
        <v>0</v>
      </c>
      <c r="P304" s="30">
        <f t="shared" si="46"/>
        <v>0</v>
      </c>
      <c r="Q304" s="30">
        <f t="shared" si="47"/>
        <v>0</v>
      </c>
      <c r="R304" s="30">
        <f t="shared" si="48"/>
        <v>0</v>
      </c>
      <c r="S304" s="30">
        <f t="shared" si="41"/>
        <v>0</v>
      </c>
      <c r="T304" s="30">
        <f t="shared" si="42"/>
        <v>0</v>
      </c>
      <c r="U304" s="30">
        <f t="shared" si="43"/>
        <v>0</v>
      </c>
      <c r="V304" s="30"/>
    </row>
    <row r="305" spans="1:22" hidden="1" x14ac:dyDescent="0.25">
      <c r="A305" s="72">
        <v>681</v>
      </c>
      <c r="B305" s="12" t="s">
        <v>577</v>
      </c>
      <c r="C305" s="73">
        <v>44927</v>
      </c>
      <c r="D305" s="109">
        <v>73415</v>
      </c>
      <c r="E305" s="31" t="str">
        <f t="shared" si="40"/>
        <v>681 Frauenmantel</v>
      </c>
      <c r="F305" s="110"/>
      <c r="H305" s="30"/>
      <c r="I305" s="30"/>
      <c r="J305" s="30"/>
      <c r="K305" s="30"/>
      <c r="L305" s="30"/>
      <c r="N305" s="30">
        <f t="shared" si="44"/>
        <v>0</v>
      </c>
      <c r="O305" s="30">
        <f t="shared" si="45"/>
        <v>0</v>
      </c>
      <c r="P305" s="30">
        <f t="shared" si="46"/>
        <v>0</v>
      </c>
      <c r="Q305" s="30">
        <f t="shared" si="47"/>
        <v>0</v>
      </c>
      <c r="R305" s="30">
        <f t="shared" si="48"/>
        <v>0</v>
      </c>
      <c r="S305" s="30">
        <f t="shared" si="41"/>
        <v>0</v>
      </c>
      <c r="T305" s="30">
        <f t="shared" si="42"/>
        <v>0</v>
      </c>
      <c r="U305" s="30">
        <f t="shared" si="43"/>
        <v>0</v>
      </c>
      <c r="V305" s="30"/>
    </row>
    <row r="306" spans="1:22" hidden="1" x14ac:dyDescent="0.25">
      <c r="A306" s="72">
        <v>682</v>
      </c>
      <c r="B306" s="12" t="s">
        <v>578</v>
      </c>
      <c r="C306" s="73">
        <v>44927</v>
      </c>
      <c r="D306" s="109">
        <v>73415</v>
      </c>
      <c r="E306" s="31" t="str">
        <f t="shared" si="40"/>
        <v>682 Mariendisteln</v>
      </c>
      <c r="F306" s="110"/>
      <c r="H306" s="30"/>
      <c r="I306" s="30"/>
      <c r="J306" s="30"/>
      <c r="K306" s="30"/>
      <c r="L306" s="30"/>
      <c r="N306" s="30">
        <f t="shared" si="44"/>
        <v>0</v>
      </c>
      <c r="O306" s="30">
        <f t="shared" si="45"/>
        <v>0</v>
      </c>
      <c r="P306" s="30">
        <f t="shared" si="46"/>
        <v>0</v>
      </c>
      <c r="Q306" s="30">
        <f t="shared" si="47"/>
        <v>0</v>
      </c>
      <c r="R306" s="30">
        <f t="shared" si="48"/>
        <v>0</v>
      </c>
      <c r="S306" s="30">
        <f t="shared" si="41"/>
        <v>0</v>
      </c>
      <c r="T306" s="30">
        <f t="shared" si="42"/>
        <v>0</v>
      </c>
      <c r="U306" s="30">
        <f t="shared" si="43"/>
        <v>0</v>
      </c>
      <c r="V306" s="30"/>
    </row>
    <row r="307" spans="1:22" hidden="1" x14ac:dyDescent="0.25">
      <c r="A307" s="72">
        <v>684</v>
      </c>
      <c r="B307" s="12" t="s">
        <v>579</v>
      </c>
      <c r="C307" s="73">
        <v>44927</v>
      </c>
      <c r="D307" s="109">
        <v>73415</v>
      </c>
      <c r="E307" s="31" t="str">
        <f t="shared" si="40"/>
        <v>684 Löwenzahn</v>
      </c>
      <c r="F307" s="110"/>
      <c r="H307" s="30"/>
      <c r="I307" s="30"/>
      <c r="J307" s="30"/>
      <c r="K307" s="30"/>
      <c r="L307" s="30"/>
      <c r="N307" s="30">
        <f t="shared" si="44"/>
        <v>0</v>
      </c>
      <c r="O307" s="30">
        <f t="shared" si="45"/>
        <v>0</v>
      </c>
      <c r="P307" s="30">
        <f t="shared" si="46"/>
        <v>0</v>
      </c>
      <c r="Q307" s="30">
        <f t="shared" si="47"/>
        <v>0</v>
      </c>
      <c r="R307" s="30">
        <f t="shared" si="48"/>
        <v>0</v>
      </c>
      <c r="S307" s="30">
        <f t="shared" si="41"/>
        <v>0</v>
      </c>
      <c r="T307" s="30">
        <f t="shared" si="42"/>
        <v>0</v>
      </c>
      <c r="U307" s="30">
        <f t="shared" si="43"/>
        <v>0</v>
      </c>
      <c r="V307" s="30"/>
    </row>
    <row r="308" spans="1:22" hidden="1" x14ac:dyDescent="0.25">
      <c r="A308" s="72">
        <v>685</v>
      </c>
      <c r="B308" s="12" t="s">
        <v>580</v>
      </c>
      <c r="C308" s="73">
        <v>44927</v>
      </c>
      <c r="D308" s="109">
        <v>73415</v>
      </c>
      <c r="E308" s="31" t="str">
        <f t="shared" si="40"/>
        <v>685 Engelwurzen (Arznei-Engelwurz, Echter Engelwurz)</v>
      </c>
      <c r="F308" s="110"/>
      <c r="H308" s="30"/>
      <c r="I308" s="30"/>
      <c r="J308" s="30"/>
      <c r="K308" s="30"/>
      <c r="L308" s="30"/>
      <c r="N308" s="30">
        <f t="shared" si="44"/>
        <v>0</v>
      </c>
      <c r="O308" s="30">
        <f t="shared" si="45"/>
        <v>0</v>
      </c>
      <c r="P308" s="30">
        <f t="shared" si="46"/>
        <v>0</v>
      </c>
      <c r="Q308" s="30">
        <f t="shared" si="47"/>
        <v>0</v>
      </c>
      <c r="R308" s="30">
        <f t="shared" si="48"/>
        <v>0</v>
      </c>
      <c r="S308" s="30">
        <f t="shared" si="41"/>
        <v>0</v>
      </c>
      <c r="T308" s="30">
        <f t="shared" si="42"/>
        <v>0</v>
      </c>
      <c r="U308" s="30">
        <f t="shared" si="43"/>
        <v>0</v>
      </c>
      <c r="V308" s="30"/>
    </row>
    <row r="309" spans="1:22" hidden="1" x14ac:dyDescent="0.25">
      <c r="A309" s="72">
        <v>686</v>
      </c>
      <c r="B309" s="12" t="s">
        <v>581</v>
      </c>
      <c r="C309" s="73">
        <v>44927</v>
      </c>
      <c r="D309" s="109">
        <v>73415</v>
      </c>
      <c r="E309" s="31" t="str">
        <f t="shared" si="40"/>
        <v>686 Malven (Wilde Malve)</v>
      </c>
      <c r="F309" s="110"/>
      <c r="H309" s="30"/>
      <c r="I309" s="30"/>
      <c r="J309" s="30"/>
      <c r="K309" s="30"/>
      <c r="L309" s="30"/>
      <c r="N309" s="30">
        <f t="shared" si="44"/>
        <v>0</v>
      </c>
      <c r="O309" s="30">
        <f t="shared" si="45"/>
        <v>0</v>
      </c>
      <c r="P309" s="30">
        <f t="shared" si="46"/>
        <v>0</v>
      </c>
      <c r="Q309" s="30">
        <f t="shared" si="47"/>
        <v>0</v>
      </c>
      <c r="R309" s="30">
        <f t="shared" si="48"/>
        <v>0</v>
      </c>
      <c r="S309" s="30">
        <f t="shared" si="41"/>
        <v>0</v>
      </c>
      <c r="T309" s="30">
        <f t="shared" si="42"/>
        <v>0</v>
      </c>
      <c r="U309" s="30">
        <f t="shared" si="43"/>
        <v>0</v>
      </c>
      <c r="V309" s="30"/>
    </row>
    <row r="310" spans="1:22" hidden="1" x14ac:dyDescent="0.25">
      <c r="A310" s="72">
        <v>687</v>
      </c>
      <c r="B310" s="12" t="s">
        <v>582</v>
      </c>
      <c r="C310" s="73">
        <v>44927</v>
      </c>
      <c r="D310" s="109">
        <v>73415</v>
      </c>
      <c r="E310" s="31" t="str">
        <f t="shared" si="40"/>
        <v>687 Echte Arnika</v>
      </c>
      <c r="F310" s="110"/>
      <c r="H310" s="30"/>
      <c r="I310" s="30"/>
      <c r="J310" s="30"/>
      <c r="K310" s="30"/>
      <c r="L310" s="30"/>
      <c r="N310" s="30">
        <f t="shared" si="44"/>
        <v>0</v>
      </c>
      <c r="O310" s="30">
        <f t="shared" si="45"/>
        <v>0</v>
      </c>
      <c r="P310" s="30">
        <f t="shared" si="46"/>
        <v>0</v>
      </c>
      <c r="Q310" s="30">
        <f t="shared" si="47"/>
        <v>0</v>
      </c>
      <c r="R310" s="30">
        <f t="shared" si="48"/>
        <v>0</v>
      </c>
      <c r="S310" s="30">
        <f t="shared" si="41"/>
        <v>0</v>
      </c>
      <c r="T310" s="30">
        <f t="shared" si="42"/>
        <v>0</v>
      </c>
      <c r="U310" s="30">
        <f t="shared" si="43"/>
        <v>0</v>
      </c>
      <c r="V310" s="30"/>
    </row>
    <row r="311" spans="1:22" hidden="1" x14ac:dyDescent="0.25">
      <c r="A311" s="72">
        <v>701</v>
      </c>
      <c r="B311" s="12" t="s">
        <v>583</v>
      </c>
      <c r="C311" s="73">
        <v>44927</v>
      </c>
      <c r="D311" s="109">
        <v>73415</v>
      </c>
      <c r="E311" s="31" t="str">
        <f t="shared" si="40"/>
        <v>701 Hanf</v>
      </c>
      <c r="F311" s="110"/>
      <c r="H311" s="30"/>
      <c r="I311" s="30"/>
      <c r="J311" s="30"/>
      <c r="K311" s="30"/>
      <c r="L311" s="30"/>
      <c r="N311" s="30">
        <f t="shared" si="44"/>
        <v>0</v>
      </c>
      <c r="O311" s="30">
        <f t="shared" si="45"/>
        <v>0</v>
      </c>
      <c r="P311" s="30">
        <f t="shared" si="46"/>
        <v>0</v>
      </c>
      <c r="Q311" s="30">
        <f t="shared" si="47"/>
        <v>0</v>
      </c>
      <c r="R311" s="30">
        <f t="shared" si="48"/>
        <v>0</v>
      </c>
      <c r="S311" s="30">
        <f t="shared" si="41"/>
        <v>0</v>
      </c>
      <c r="T311" s="30">
        <f t="shared" si="42"/>
        <v>0</v>
      </c>
      <c r="U311" s="30">
        <f t="shared" si="43"/>
        <v>0</v>
      </c>
      <c r="V311" s="30"/>
    </row>
    <row r="312" spans="1:22" hidden="1" x14ac:dyDescent="0.25">
      <c r="A312" s="72">
        <v>702</v>
      </c>
      <c r="B312" s="12" t="s">
        <v>584</v>
      </c>
      <c r="C312" s="73">
        <v>44927</v>
      </c>
      <c r="D312" s="109">
        <v>73415</v>
      </c>
      <c r="E312" s="31" t="str">
        <f t="shared" si="40"/>
        <v>702 Rollrasen</v>
      </c>
      <c r="F312" s="110"/>
      <c r="H312" s="30"/>
      <c r="I312" s="30"/>
      <c r="J312" s="30"/>
      <c r="K312" s="30"/>
      <c r="L312" s="30"/>
      <c r="N312" s="30">
        <f t="shared" si="44"/>
        <v>0</v>
      </c>
      <c r="O312" s="30">
        <f t="shared" si="45"/>
        <v>0</v>
      </c>
      <c r="P312" s="30">
        <f t="shared" si="46"/>
        <v>0</v>
      </c>
      <c r="Q312" s="30">
        <f t="shared" si="47"/>
        <v>0</v>
      </c>
      <c r="R312" s="30">
        <f t="shared" si="48"/>
        <v>0</v>
      </c>
      <c r="S312" s="30">
        <f t="shared" si="41"/>
        <v>0</v>
      </c>
      <c r="T312" s="30">
        <f t="shared" si="42"/>
        <v>0</v>
      </c>
      <c r="U312" s="30">
        <f t="shared" si="43"/>
        <v>0</v>
      </c>
      <c r="V312" s="30"/>
    </row>
    <row r="313" spans="1:22" hidden="1" x14ac:dyDescent="0.25">
      <c r="A313" s="72">
        <v>703</v>
      </c>
      <c r="B313" s="12" t="s">
        <v>585</v>
      </c>
      <c r="C313" s="73">
        <v>44927</v>
      </c>
      <c r="D313" s="109">
        <v>73415</v>
      </c>
      <c r="E313" s="31" t="str">
        <f t="shared" si="40"/>
        <v>703 Färber-Waid</v>
      </c>
      <c r="F313" s="110"/>
      <c r="H313" s="30"/>
      <c r="I313" s="30"/>
      <c r="J313" s="30"/>
      <c r="K313" s="30"/>
      <c r="L313" s="30"/>
      <c r="N313" s="30">
        <f t="shared" si="44"/>
        <v>0</v>
      </c>
      <c r="O313" s="30">
        <f t="shared" si="45"/>
        <v>0</v>
      </c>
      <c r="P313" s="30">
        <f t="shared" si="46"/>
        <v>0</v>
      </c>
      <c r="Q313" s="30">
        <f t="shared" si="47"/>
        <v>0</v>
      </c>
      <c r="R313" s="30">
        <f t="shared" si="48"/>
        <v>0</v>
      </c>
      <c r="S313" s="30">
        <f t="shared" si="41"/>
        <v>0</v>
      </c>
      <c r="T313" s="30">
        <f t="shared" si="42"/>
        <v>0</v>
      </c>
      <c r="U313" s="30">
        <f t="shared" si="43"/>
        <v>0</v>
      </c>
      <c r="V313" s="30"/>
    </row>
    <row r="314" spans="1:22" hidden="1" x14ac:dyDescent="0.25">
      <c r="A314" s="72">
        <v>705</v>
      </c>
      <c r="B314" s="12" t="s">
        <v>586</v>
      </c>
      <c r="C314" s="73">
        <v>44927</v>
      </c>
      <c r="D314" s="109">
        <v>73415</v>
      </c>
      <c r="E314" s="31" t="str">
        <f t="shared" si="40"/>
        <v>705 Virginischer Tabak</v>
      </c>
      <c r="F314" s="110"/>
      <c r="H314" s="30"/>
      <c r="I314" s="30"/>
      <c r="J314" s="30"/>
      <c r="K314" s="30"/>
      <c r="L314" s="30"/>
      <c r="N314" s="30">
        <f t="shared" si="44"/>
        <v>0</v>
      </c>
      <c r="O314" s="30">
        <f t="shared" si="45"/>
        <v>0</v>
      </c>
      <c r="P314" s="30">
        <f t="shared" si="46"/>
        <v>0</v>
      </c>
      <c r="Q314" s="30">
        <f t="shared" si="47"/>
        <v>0</v>
      </c>
      <c r="R314" s="30">
        <f t="shared" si="48"/>
        <v>0</v>
      </c>
      <c r="S314" s="30">
        <f t="shared" si="41"/>
        <v>0</v>
      </c>
      <c r="T314" s="30">
        <f t="shared" si="42"/>
        <v>0</v>
      </c>
      <c r="U314" s="30">
        <f t="shared" si="43"/>
        <v>0</v>
      </c>
      <c r="V314" s="30"/>
    </row>
    <row r="315" spans="1:22" hidden="1" x14ac:dyDescent="0.25">
      <c r="A315" s="72">
        <v>706</v>
      </c>
      <c r="B315" s="12" t="s">
        <v>587</v>
      </c>
      <c r="C315" s="73">
        <v>44927</v>
      </c>
      <c r="D315" s="109">
        <v>73415</v>
      </c>
      <c r="E315" s="31" t="str">
        <f t="shared" si="40"/>
        <v>706 Mohn (Schlafmohn, Backmohn)</v>
      </c>
      <c r="F315" s="110"/>
      <c r="H315" s="30"/>
      <c r="I315" s="30"/>
      <c r="J315" s="30"/>
      <c r="K315" s="30"/>
      <c r="L315" s="30"/>
      <c r="N315" s="30">
        <f t="shared" si="44"/>
        <v>0</v>
      </c>
      <c r="O315" s="30">
        <f t="shared" si="45"/>
        <v>0</v>
      </c>
      <c r="P315" s="30">
        <f t="shared" si="46"/>
        <v>0</v>
      </c>
      <c r="Q315" s="30">
        <f t="shared" si="47"/>
        <v>0</v>
      </c>
      <c r="R315" s="30">
        <f t="shared" si="48"/>
        <v>0</v>
      </c>
      <c r="S315" s="30">
        <f t="shared" si="41"/>
        <v>0</v>
      </c>
      <c r="T315" s="30">
        <f t="shared" si="42"/>
        <v>0</v>
      </c>
      <c r="U315" s="30">
        <f t="shared" si="43"/>
        <v>0</v>
      </c>
      <c r="V315" s="30"/>
    </row>
    <row r="316" spans="1:22" hidden="1" x14ac:dyDescent="0.25">
      <c r="A316" s="72">
        <v>707</v>
      </c>
      <c r="B316" s="12" t="s">
        <v>588</v>
      </c>
      <c r="C316" s="73">
        <v>44927</v>
      </c>
      <c r="D316" s="109">
        <v>73415</v>
      </c>
      <c r="E316" s="31" t="str">
        <f t="shared" si="40"/>
        <v>707 Erdbeeren</v>
      </c>
      <c r="F316" s="110"/>
      <c r="H316" s="30"/>
      <c r="I316" s="30"/>
      <c r="J316" s="30"/>
      <c r="K316" s="30"/>
      <c r="L316" s="30"/>
      <c r="N316" s="30">
        <f t="shared" si="44"/>
        <v>0</v>
      </c>
      <c r="O316" s="30">
        <f t="shared" si="45"/>
        <v>0</v>
      </c>
      <c r="P316" s="30">
        <f t="shared" si="46"/>
        <v>0</v>
      </c>
      <c r="Q316" s="30">
        <f t="shared" si="47"/>
        <v>0</v>
      </c>
      <c r="R316" s="30">
        <f t="shared" si="48"/>
        <v>0</v>
      </c>
      <c r="S316" s="30">
        <f t="shared" si="41"/>
        <v>0</v>
      </c>
      <c r="T316" s="30">
        <f t="shared" si="42"/>
        <v>0</v>
      </c>
      <c r="U316" s="30">
        <f t="shared" si="43"/>
        <v>0</v>
      </c>
      <c r="V316" s="30"/>
    </row>
    <row r="317" spans="1:22" hidden="1" x14ac:dyDescent="0.25">
      <c r="A317" s="72">
        <v>708</v>
      </c>
      <c r="B317" s="12" t="s">
        <v>589</v>
      </c>
      <c r="C317" s="73">
        <v>44927</v>
      </c>
      <c r="D317" s="109">
        <v>73415</v>
      </c>
      <c r="E317" s="31" t="str">
        <f t="shared" si="40"/>
        <v>708 Färberdisteln</v>
      </c>
      <c r="F317" s="110"/>
      <c r="H317" s="30"/>
      <c r="I317" s="30"/>
      <c r="J317" s="30"/>
      <c r="K317" s="30"/>
      <c r="L317" s="30"/>
      <c r="N317" s="30">
        <f t="shared" si="44"/>
        <v>0</v>
      </c>
      <c r="O317" s="30">
        <f t="shared" si="45"/>
        <v>0</v>
      </c>
      <c r="P317" s="30">
        <f t="shared" si="46"/>
        <v>0</v>
      </c>
      <c r="Q317" s="30">
        <f t="shared" si="47"/>
        <v>0</v>
      </c>
      <c r="R317" s="30">
        <f t="shared" si="48"/>
        <v>0</v>
      </c>
      <c r="S317" s="30">
        <f t="shared" si="41"/>
        <v>0</v>
      </c>
      <c r="T317" s="30">
        <f t="shared" si="42"/>
        <v>0</v>
      </c>
      <c r="U317" s="30">
        <f t="shared" si="43"/>
        <v>0</v>
      </c>
      <c r="V317" s="30"/>
    </row>
    <row r="318" spans="1:22" hidden="1" x14ac:dyDescent="0.25">
      <c r="A318" s="72">
        <v>709</v>
      </c>
      <c r="B318" s="12" t="s">
        <v>590</v>
      </c>
      <c r="C318" s="73">
        <v>44927</v>
      </c>
      <c r="D318" s="109">
        <v>73415</v>
      </c>
      <c r="E318" s="31" t="str">
        <f t="shared" si="40"/>
        <v>709 Brennnesseln (Große Brennnessel)</v>
      </c>
      <c r="F318" s="110"/>
      <c r="H318" s="30"/>
      <c r="I318" s="30"/>
      <c r="J318" s="30"/>
      <c r="K318" s="30"/>
      <c r="L318" s="30"/>
      <c r="N318" s="30">
        <f t="shared" si="44"/>
        <v>0</v>
      </c>
      <c r="O318" s="30">
        <f t="shared" si="45"/>
        <v>0</v>
      </c>
      <c r="P318" s="30">
        <f t="shared" si="46"/>
        <v>0</v>
      </c>
      <c r="Q318" s="30">
        <f t="shared" si="47"/>
        <v>0</v>
      </c>
      <c r="R318" s="30">
        <f t="shared" si="48"/>
        <v>0</v>
      </c>
      <c r="S318" s="30">
        <f t="shared" si="41"/>
        <v>0</v>
      </c>
      <c r="T318" s="30">
        <f t="shared" si="42"/>
        <v>0</v>
      </c>
      <c r="U318" s="30">
        <f t="shared" si="43"/>
        <v>0</v>
      </c>
      <c r="V318" s="30"/>
    </row>
    <row r="319" spans="1:22" hidden="1" x14ac:dyDescent="0.25">
      <c r="A319" s="72">
        <v>710</v>
      </c>
      <c r="B319" s="12" t="s">
        <v>591</v>
      </c>
      <c r="C319" s="73">
        <v>44927</v>
      </c>
      <c r="D319" s="109">
        <v>73415</v>
      </c>
      <c r="E319" s="31" t="str">
        <f t="shared" si="40"/>
        <v>710 Färberkrapp (Rubia tinctorum)</v>
      </c>
      <c r="F319" s="110"/>
      <c r="H319" s="30"/>
      <c r="I319" s="30"/>
      <c r="J319" s="30"/>
      <c r="K319" s="30"/>
      <c r="L319" s="30"/>
      <c r="N319" s="30">
        <f t="shared" si="44"/>
        <v>0</v>
      </c>
      <c r="O319" s="30">
        <f t="shared" si="45"/>
        <v>0</v>
      </c>
      <c r="P319" s="30">
        <f t="shared" si="46"/>
        <v>0</v>
      </c>
      <c r="Q319" s="30">
        <f t="shared" si="47"/>
        <v>0</v>
      </c>
      <c r="R319" s="30">
        <f t="shared" si="48"/>
        <v>0</v>
      </c>
      <c r="S319" s="30">
        <f t="shared" si="41"/>
        <v>0</v>
      </c>
      <c r="T319" s="30">
        <f t="shared" si="42"/>
        <v>0</v>
      </c>
      <c r="U319" s="30">
        <f t="shared" si="43"/>
        <v>0</v>
      </c>
      <c r="V319" s="30"/>
    </row>
    <row r="320" spans="1:22" hidden="1" x14ac:dyDescent="0.25">
      <c r="A320" s="72">
        <v>721</v>
      </c>
      <c r="B320" s="12" t="s">
        <v>592</v>
      </c>
      <c r="C320" s="73">
        <v>44927</v>
      </c>
      <c r="D320" s="109">
        <v>73415</v>
      </c>
      <c r="E320" s="31" t="str">
        <f t="shared" si="40"/>
        <v>721 Goldlack</v>
      </c>
      <c r="F320" s="110"/>
      <c r="H320" s="30"/>
      <c r="I320" s="30"/>
      <c r="J320" s="30"/>
      <c r="K320" s="30"/>
      <c r="L320" s="30"/>
      <c r="N320" s="30">
        <f t="shared" si="44"/>
        <v>0</v>
      </c>
      <c r="O320" s="30">
        <f t="shared" si="45"/>
        <v>0</v>
      </c>
      <c r="P320" s="30">
        <f t="shared" si="46"/>
        <v>0</v>
      </c>
      <c r="Q320" s="30">
        <f t="shared" si="47"/>
        <v>0</v>
      </c>
      <c r="R320" s="30">
        <f t="shared" si="48"/>
        <v>0</v>
      </c>
      <c r="S320" s="30">
        <f t="shared" si="41"/>
        <v>0</v>
      </c>
      <c r="T320" s="30">
        <f t="shared" si="42"/>
        <v>0</v>
      </c>
      <c r="U320" s="30">
        <f t="shared" si="43"/>
        <v>0</v>
      </c>
      <c r="V320" s="30"/>
    </row>
    <row r="321" spans="1:22" hidden="1" x14ac:dyDescent="0.25">
      <c r="A321" s="72">
        <v>722</v>
      </c>
      <c r="B321" s="12" t="s">
        <v>593</v>
      </c>
      <c r="C321" s="73">
        <v>44927</v>
      </c>
      <c r="D321" s="109">
        <v>73415</v>
      </c>
      <c r="E321" s="31" t="str">
        <f t="shared" ref="E321:E384" si="49">A321&amp;" "&amp;B321</f>
        <v>722 Einjähriges Silberblatt</v>
      </c>
      <c r="F321" s="110"/>
      <c r="H321" s="30"/>
      <c r="I321" s="30"/>
      <c r="J321" s="30"/>
      <c r="K321" s="30"/>
      <c r="L321" s="30"/>
      <c r="N321" s="30">
        <f t="shared" si="44"/>
        <v>0</v>
      </c>
      <c r="O321" s="30">
        <f t="shared" si="45"/>
        <v>0</v>
      </c>
      <c r="P321" s="30">
        <f t="shared" si="46"/>
        <v>0</v>
      </c>
      <c r="Q321" s="30">
        <f t="shared" si="47"/>
        <v>0</v>
      </c>
      <c r="R321" s="30">
        <f t="shared" si="48"/>
        <v>0</v>
      </c>
      <c r="S321" s="30">
        <f t="shared" ref="S321:S384" si="50">IF(OR(E321=$E$174,E321=$E$175),$S$178,0)</f>
        <v>0</v>
      </c>
      <c r="T321" s="30">
        <f t="shared" ref="T321:T384" si="51">IF(OR(E321=$E$180,E321=$E$181),$T$178,0)</f>
        <v>0</v>
      </c>
      <c r="U321" s="30">
        <f t="shared" ref="U321:U384" si="52">IF(OR(E321=$E$186,E321=$E$187,E321=$E$188),$U$178,0)</f>
        <v>0</v>
      </c>
      <c r="V321" s="30"/>
    </row>
    <row r="322" spans="1:22" hidden="1" x14ac:dyDescent="0.25">
      <c r="A322" s="72">
        <v>723</v>
      </c>
      <c r="B322" s="12" t="s">
        <v>594</v>
      </c>
      <c r="C322" s="73">
        <v>44927</v>
      </c>
      <c r="D322" s="109">
        <v>73415</v>
      </c>
      <c r="E322" s="31" t="str">
        <f t="shared" si="49"/>
        <v>723 Garten-/ Sommerlevkoje</v>
      </c>
      <c r="F322" s="110"/>
      <c r="H322" s="30"/>
      <c r="I322" s="30"/>
      <c r="J322" s="30"/>
      <c r="K322" s="30"/>
      <c r="L322" s="30"/>
      <c r="N322" s="30">
        <f t="shared" ref="N322:N385" si="53">IF(OR(E322=$E$135,E322=$E$136),$N$178,0)</f>
        <v>0</v>
      </c>
      <c r="O322" s="30">
        <f t="shared" ref="O322:O385" si="54">IF(OR(E322=$E$141,E322=$E$142),$O$178,0)</f>
        <v>0</v>
      </c>
      <c r="P322" s="30">
        <f t="shared" ref="P322:P385" si="55">IF(OR(E322=$E$147,E322=$E$148),$P$178,0)</f>
        <v>0</v>
      </c>
      <c r="Q322" s="30">
        <f t="shared" ref="Q322:Q385" si="56">IF(OR(E322=$E$153,E322=$E$154),$Q$178,0)</f>
        <v>0</v>
      </c>
      <c r="R322" s="30">
        <f t="shared" ref="R322:R385" si="57">IF(OR(E322=$E$159,E322=$E$160,E322=$E$161,E322=$E$162),$R$178,0)</f>
        <v>0</v>
      </c>
      <c r="S322" s="30">
        <f t="shared" si="50"/>
        <v>0</v>
      </c>
      <c r="T322" s="30">
        <f t="shared" si="51"/>
        <v>0</v>
      </c>
      <c r="U322" s="30">
        <f t="shared" si="52"/>
        <v>0</v>
      </c>
      <c r="V322" s="30"/>
    </row>
    <row r="323" spans="1:22" hidden="1" x14ac:dyDescent="0.25">
      <c r="A323" s="72">
        <v>724</v>
      </c>
      <c r="B323" s="12" t="s">
        <v>595</v>
      </c>
      <c r="C323" s="73">
        <v>44927</v>
      </c>
      <c r="D323" s="109">
        <v>73415</v>
      </c>
      <c r="E323" s="31" t="str">
        <f t="shared" si="49"/>
        <v>724 Kugelamarant (Echter Kugelamarant)</v>
      </c>
      <c r="F323" s="110"/>
      <c r="H323" s="30"/>
      <c r="I323" s="30"/>
      <c r="J323" s="30"/>
      <c r="K323" s="30"/>
      <c r="L323" s="30"/>
      <c r="N323" s="30">
        <f t="shared" si="53"/>
        <v>0</v>
      </c>
      <c r="O323" s="30">
        <f t="shared" si="54"/>
        <v>0</v>
      </c>
      <c r="P323" s="30">
        <f t="shared" si="55"/>
        <v>0</v>
      </c>
      <c r="Q323" s="30">
        <f t="shared" si="56"/>
        <v>0</v>
      </c>
      <c r="R323" s="30">
        <f t="shared" si="57"/>
        <v>0</v>
      </c>
      <c r="S323" s="30">
        <f t="shared" si="50"/>
        <v>0</v>
      </c>
      <c r="T323" s="30">
        <f t="shared" si="51"/>
        <v>0</v>
      </c>
      <c r="U323" s="30">
        <f t="shared" si="52"/>
        <v>0</v>
      </c>
      <c r="V323" s="30"/>
    </row>
    <row r="324" spans="1:22" hidden="1" x14ac:dyDescent="0.25">
      <c r="A324" s="72">
        <v>725</v>
      </c>
      <c r="B324" s="12" t="s">
        <v>596</v>
      </c>
      <c r="C324" s="73">
        <v>44927</v>
      </c>
      <c r="D324" s="109">
        <v>73415</v>
      </c>
      <c r="E324" s="31" t="str">
        <f t="shared" si="49"/>
        <v>725 Taglilien (Essbare Taglilie)</v>
      </c>
      <c r="F324" s="110"/>
      <c r="H324" s="30"/>
      <c r="I324" s="30"/>
      <c r="J324" s="30"/>
      <c r="K324" s="30"/>
      <c r="L324" s="30"/>
      <c r="N324" s="30">
        <f t="shared" si="53"/>
        <v>0</v>
      </c>
      <c r="O324" s="30">
        <f t="shared" si="54"/>
        <v>0</v>
      </c>
      <c r="P324" s="30">
        <f t="shared" si="55"/>
        <v>0</v>
      </c>
      <c r="Q324" s="30">
        <f t="shared" si="56"/>
        <v>0</v>
      </c>
      <c r="R324" s="30">
        <f t="shared" si="57"/>
        <v>0</v>
      </c>
      <c r="S324" s="30">
        <f t="shared" si="50"/>
        <v>0</v>
      </c>
      <c r="T324" s="30">
        <f t="shared" si="51"/>
        <v>0</v>
      </c>
      <c r="U324" s="30">
        <f t="shared" si="52"/>
        <v>0</v>
      </c>
      <c r="V324" s="30"/>
    </row>
    <row r="325" spans="1:22" hidden="1" x14ac:dyDescent="0.25">
      <c r="A325" s="72">
        <v>726</v>
      </c>
      <c r="B325" s="12" t="s">
        <v>597</v>
      </c>
      <c r="C325" s="73">
        <v>44927</v>
      </c>
      <c r="D325" s="109">
        <v>73415</v>
      </c>
      <c r="E325" s="31" t="str">
        <f t="shared" si="49"/>
        <v>726 Lilien (Türkenbund)</v>
      </c>
      <c r="F325" s="110"/>
      <c r="H325" s="30"/>
      <c r="I325" s="30"/>
      <c r="J325" s="30"/>
      <c r="K325" s="30"/>
      <c r="L325" s="30"/>
      <c r="N325" s="30">
        <f t="shared" si="53"/>
        <v>0</v>
      </c>
      <c r="O325" s="30">
        <f t="shared" si="54"/>
        <v>0</v>
      </c>
      <c r="P325" s="30">
        <f t="shared" si="55"/>
        <v>0</v>
      </c>
      <c r="Q325" s="30">
        <f t="shared" si="56"/>
        <v>0</v>
      </c>
      <c r="R325" s="30">
        <f t="shared" si="57"/>
        <v>0</v>
      </c>
      <c r="S325" s="30">
        <f t="shared" si="50"/>
        <v>0</v>
      </c>
      <c r="T325" s="30">
        <f t="shared" si="51"/>
        <v>0</v>
      </c>
      <c r="U325" s="30">
        <f t="shared" si="52"/>
        <v>0</v>
      </c>
      <c r="V325" s="30"/>
    </row>
    <row r="326" spans="1:22" hidden="1" x14ac:dyDescent="0.25">
      <c r="A326" s="72">
        <v>727</v>
      </c>
      <c r="B326" s="12" t="s">
        <v>598</v>
      </c>
      <c r="C326" s="73">
        <v>44927</v>
      </c>
      <c r="D326" s="109">
        <v>73415</v>
      </c>
      <c r="E326" s="31" t="str">
        <f t="shared" si="49"/>
        <v>727 Narzissen / Osterglocken</v>
      </c>
      <c r="F326" s="110"/>
      <c r="H326" s="30"/>
      <c r="I326" s="30"/>
      <c r="J326" s="30"/>
      <c r="K326" s="30"/>
      <c r="L326" s="30"/>
      <c r="N326" s="30">
        <f t="shared" si="53"/>
        <v>0</v>
      </c>
      <c r="O326" s="30">
        <f t="shared" si="54"/>
        <v>0</v>
      </c>
      <c r="P326" s="30">
        <f t="shared" si="55"/>
        <v>0</v>
      </c>
      <c r="Q326" s="30">
        <f t="shared" si="56"/>
        <v>0</v>
      </c>
      <c r="R326" s="30">
        <f t="shared" si="57"/>
        <v>0</v>
      </c>
      <c r="S326" s="30">
        <f t="shared" si="50"/>
        <v>0</v>
      </c>
      <c r="T326" s="30">
        <f t="shared" si="51"/>
        <v>0</v>
      </c>
      <c r="U326" s="30">
        <f t="shared" si="52"/>
        <v>0</v>
      </c>
      <c r="V326" s="30"/>
    </row>
    <row r="327" spans="1:22" hidden="1" x14ac:dyDescent="0.25">
      <c r="A327" s="72">
        <v>728</v>
      </c>
      <c r="B327" s="12" t="s">
        <v>599</v>
      </c>
      <c r="C327" s="73">
        <v>44927</v>
      </c>
      <c r="D327" s="109">
        <v>73415</v>
      </c>
      <c r="E327" s="31" t="str">
        <f t="shared" si="49"/>
        <v>728 Bischofskraut</v>
      </c>
      <c r="F327" s="110"/>
      <c r="H327" s="30"/>
      <c r="I327" s="30"/>
      <c r="J327" s="30"/>
      <c r="K327" s="30"/>
      <c r="L327" s="30"/>
      <c r="N327" s="30">
        <f t="shared" si="53"/>
        <v>0</v>
      </c>
      <c r="O327" s="30">
        <f t="shared" si="54"/>
        <v>0</v>
      </c>
      <c r="P327" s="30">
        <f t="shared" si="55"/>
        <v>0</v>
      </c>
      <c r="Q327" s="30">
        <f t="shared" si="56"/>
        <v>0</v>
      </c>
      <c r="R327" s="30">
        <f t="shared" si="57"/>
        <v>0</v>
      </c>
      <c r="S327" s="30">
        <f t="shared" si="50"/>
        <v>0</v>
      </c>
      <c r="T327" s="30">
        <f t="shared" si="51"/>
        <v>0</v>
      </c>
      <c r="U327" s="30">
        <f t="shared" si="52"/>
        <v>0</v>
      </c>
      <c r="V327" s="30"/>
    </row>
    <row r="328" spans="1:22" hidden="1" x14ac:dyDescent="0.25">
      <c r="A328" s="72">
        <v>729</v>
      </c>
      <c r="B328" s="12" t="s">
        <v>600</v>
      </c>
      <c r="C328" s="73">
        <v>44927</v>
      </c>
      <c r="D328" s="109">
        <v>73415</v>
      </c>
      <c r="E328" s="31" t="str">
        <f t="shared" si="49"/>
        <v>729 Hasenohren (rundblättriges Hasenohr)</v>
      </c>
      <c r="F328" s="110"/>
      <c r="H328" s="30"/>
      <c r="I328" s="30"/>
      <c r="J328" s="30"/>
      <c r="K328" s="30"/>
      <c r="L328" s="30"/>
      <c r="N328" s="30">
        <f t="shared" si="53"/>
        <v>0</v>
      </c>
      <c r="O328" s="30">
        <f t="shared" si="54"/>
        <v>0</v>
      </c>
      <c r="P328" s="30">
        <f t="shared" si="55"/>
        <v>0</v>
      </c>
      <c r="Q328" s="30">
        <f t="shared" si="56"/>
        <v>0</v>
      </c>
      <c r="R328" s="30">
        <f t="shared" si="57"/>
        <v>0</v>
      </c>
      <c r="S328" s="30">
        <f t="shared" si="50"/>
        <v>0</v>
      </c>
      <c r="T328" s="30">
        <f t="shared" si="51"/>
        <v>0</v>
      </c>
      <c r="U328" s="30">
        <f t="shared" si="52"/>
        <v>0</v>
      </c>
      <c r="V328" s="30"/>
    </row>
    <row r="329" spans="1:22" hidden="1" x14ac:dyDescent="0.25">
      <c r="A329" s="72">
        <v>730</v>
      </c>
      <c r="B329" s="12" t="s">
        <v>601</v>
      </c>
      <c r="C329" s="73">
        <v>44927</v>
      </c>
      <c r="D329" s="109">
        <v>73415</v>
      </c>
      <c r="E329" s="31" t="str">
        <f t="shared" si="49"/>
        <v>730 Seidenpflanzen (Indianer-Seidenpflanze)</v>
      </c>
      <c r="F329" s="110"/>
      <c r="H329" s="30"/>
      <c r="I329" s="30"/>
      <c r="J329" s="30"/>
      <c r="K329" s="30"/>
      <c r="L329" s="30"/>
      <c r="N329" s="30">
        <f t="shared" si="53"/>
        <v>0</v>
      </c>
      <c r="O329" s="30">
        <f t="shared" si="54"/>
        <v>0</v>
      </c>
      <c r="P329" s="30">
        <f t="shared" si="55"/>
        <v>0</v>
      </c>
      <c r="Q329" s="30">
        <f t="shared" si="56"/>
        <v>0</v>
      </c>
      <c r="R329" s="30">
        <f t="shared" si="57"/>
        <v>0</v>
      </c>
      <c r="S329" s="30">
        <f t="shared" si="50"/>
        <v>0</v>
      </c>
      <c r="T329" s="30">
        <f t="shared" si="51"/>
        <v>0</v>
      </c>
      <c r="U329" s="30">
        <f t="shared" si="52"/>
        <v>0</v>
      </c>
      <c r="V329" s="30"/>
    </row>
    <row r="330" spans="1:22" hidden="1" x14ac:dyDescent="0.25">
      <c r="A330" s="72">
        <v>731</v>
      </c>
      <c r="B330" s="12" t="s">
        <v>602</v>
      </c>
      <c r="C330" s="73">
        <v>44927</v>
      </c>
      <c r="D330" s="109">
        <v>73415</v>
      </c>
      <c r="E330" s="31" t="str">
        <f t="shared" si="49"/>
        <v>731 Hyazinthe (Garten-Hyazinthe)</v>
      </c>
      <c r="F330" s="110"/>
      <c r="H330" s="30"/>
      <c r="I330" s="30"/>
      <c r="J330" s="30"/>
      <c r="K330" s="30"/>
      <c r="L330" s="30"/>
      <c r="N330" s="30">
        <f t="shared" si="53"/>
        <v>0</v>
      </c>
      <c r="O330" s="30">
        <f t="shared" si="54"/>
        <v>0</v>
      </c>
      <c r="P330" s="30">
        <f t="shared" si="55"/>
        <v>0</v>
      </c>
      <c r="Q330" s="30">
        <f t="shared" si="56"/>
        <v>0</v>
      </c>
      <c r="R330" s="30">
        <f t="shared" si="57"/>
        <v>0</v>
      </c>
      <c r="S330" s="30">
        <f t="shared" si="50"/>
        <v>0</v>
      </c>
      <c r="T330" s="30">
        <f t="shared" si="51"/>
        <v>0</v>
      </c>
      <c r="U330" s="30">
        <f t="shared" si="52"/>
        <v>0</v>
      </c>
      <c r="V330" s="30"/>
    </row>
    <row r="331" spans="1:22" hidden="1" x14ac:dyDescent="0.25">
      <c r="A331" s="72">
        <v>732</v>
      </c>
      <c r="B331" s="12" t="s">
        <v>603</v>
      </c>
      <c r="C331" s="73">
        <v>44927</v>
      </c>
      <c r="D331" s="73">
        <v>73415</v>
      </c>
      <c r="E331" s="31" t="str">
        <f t="shared" si="49"/>
        <v>732 Milchstern (Kap-Milchstern)</v>
      </c>
      <c r="F331" s="110"/>
      <c r="H331" s="30"/>
      <c r="I331" s="30"/>
      <c r="J331" s="30"/>
      <c r="K331" s="30"/>
      <c r="L331" s="30"/>
      <c r="N331" s="30">
        <f t="shared" si="53"/>
        <v>0</v>
      </c>
      <c r="O331" s="30">
        <f t="shared" si="54"/>
        <v>0</v>
      </c>
      <c r="P331" s="30">
        <f t="shared" si="55"/>
        <v>0</v>
      </c>
      <c r="Q331" s="30">
        <f t="shared" si="56"/>
        <v>0</v>
      </c>
      <c r="R331" s="30">
        <f t="shared" si="57"/>
        <v>0</v>
      </c>
      <c r="S331" s="30">
        <f t="shared" si="50"/>
        <v>0</v>
      </c>
      <c r="T331" s="30">
        <f t="shared" si="51"/>
        <v>0</v>
      </c>
      <c r="U331" s="30">
        <f t="shared" si="52"/>
        <v>0</v>
      </c>
      <c r="V331" s="30"/>
    </row>
    <row r="332" spans="1:22" hidden="1" x14ac:dyDescent="0.25">
      <c r="A332" s="72">
        <v>733</v>
      </c>
      <c r="B332" s="12" t="s">
        <v>604</v>
      </c>
      <c r="C332" s="73">
        <v>44927</v>
      </c>
      <c r="D332" s="73">
        <v>73415</v>
      </c>
      <c r="E332" s="31" t="str">
        <f t="shared" si="49"/>
        <v>733 Astern (Sommeraster)</v>
      </c>
      <c r="F332" s="110"/>
      <c r="H332" s="30"/>
      <c r="I332" s="30"/>
      <c r="J332" s="30"/>
      <c r="K332" s="30"/>
      <c r="L332" s="30"/>
      <c r="N332" s="30">
        <f t="shared" si="53"/>
        <v>0</v>
      </c>
      <c r="O332" s="30">
        <f t="shared" si="54"/>
        <v>0</v>
      </c>
      <c r="P332" s="30">
        <f t="shared" si="55"/>
        <v>0</v>
      </c>
      <c r="Q332" s="30">
        <f t="shared" si="56"/>
        <v>0</v>
      </c>
      <c r="R332" s="30">
        <f t="shared" si="57"/>
        <v>0</v>
      </c>
      <c r="S332" s="30">
        <f t="shared" si="50"/>
        <v>0</v>
      </c>
      <c r="T332" s="30">
        <f t="shared" si="51"/>
        <v>0</v>
      </c>
      <c r="U332" s="30">
        <f t="shared" si="52"/>
        <v>0</v>
      </c>
      <c r="V332" s="30"/>
    </row>
    <row r="333" spans="1:22" hidden="1" x14ac:dyDescent="0.25">
      <c r="A333" s="72">
        <v>734</v>
      </c>
      <c r="B333" s="12" t="s">
        <v>605</v>
      </c>
      <c r="C333" s="73">
        <v>44927</v>
      </c>
      <c r="D333" s="73">
        <v>73415</v>
      </c>
      <c r="E333" s="31" t="str">
        <f t="shared" si="49"/>
        <v>734 Chrysanthemen (Garten-Chrysantheme, Winteraster)</v>
      </c>
      <c r="F333" s="110"/>
      <c r="H333" s="30"/>
      <c r="I333" s="30"/>
      <c r="J333" s="30"/>
      <c r="K333" s="30"/>
      <c r="L333" s="30"/>
      <c r="N333" s="30">
        <f t="shared" si="53"/>
        <v>0</v>
      </c>
      <c r="O333" s="30">
        <f t="shared" si="54"/>
        <v>0</v>
      </c>
      <c r="P333" s="30">
        <f t="shared" si="55"/>
        <v>0</v>
      </c>
      <c r="Q333" s="30">
        <f t="shared" si="56"/>
        <v>0</v>
      </c>
      <c r="R333" s="30">
        <f t="shared" si="57"/>
        <v>0</v>
      </c>
      <c r="S333" s="30">
        <f t="shared" si="50"/>
        <v>0</v>
      </c>
      <c r="T333" s="30">
        <f t="shared" si="51"/>
        <v>0</v>
      </c>
      <c r="U333" s="30">
        <f t="shared" si="52"/>
        <v>0</v>
      </c>
      <c r="V333" s="30"/>
    </row>
    <row r="334" spans="1:22" hidden="1" x14ac:dyDescent="0.25">
      <c r="A334" s="72">
        <v>735</v>
      </c>
      <c r="B334" s="12" t="s">
        <v>606</v>
      </c>
      <c r="C334" s="73">
        <v>44927</v>
      </c>
      <c r="D334" s="73">
        <v>73415</v>
      </c>
      <c r="E334" s="31" t="str">
        <f t="shared" si="49"/>
        <v>735 Strohblumen</v>
      </c>
      <c r="F334" s="110"/>
      <c r="H334" s="30"/>
      <c r="I334" s="30"/>
      <c r="J334" s="30"/>
      <c r="K334" s="30"/>
      <c r="L334" s="30"/>
      <c r="N334" s="30">
        <f t="shared" si="53"/>
        <v>0</v>
      </c>
      <c r="O334" s="30">
        <f t="shared" si="54"/>
        <v>0</v>
      </c>
      <c r="P334" s="30">
        <f t="shared" si="55"/>
        <v>0</v>
      </c>
      <c r="Q334" s="30">
        <f t="shared" si="56"/>
        <v>0</v>
      </c>
      <c r="R334" s="30">
        <f t="shared" si="57"/>
        <v>0</v>
      </c>
      <c r="S334" s="30">
        <f t="shared" si="50"/>
        <v>0</v>
      </c>
      <c r="T334" s="30">
        <f t="shared" si="51"/>
        <v>0</v>
      </c>
      <c r="U334" s="30">
        <f t="shared" si="52"/>
        <v>0</v>
      </c>
      <c r="V334" s="30"/>
    </row>
    <row r="335" spans="1:22" hidden="1" x14ac:dyDescent="0.25">
      <c r="A335" s="72">
        <v>736</v>
      </c>
      <c r="B335" s="12" t="s">
        <v>607</v>
      </c>
      <c r="C335" s="73">
        <v>44927</v>
      </c>
      <c r="D335" s="73">
        <v>73415</v>
      </c>
      <c r="E335" s="31" t="str">
        <f t="shared" si="49"/>
        <v>736 Edelweiß</v>
      </c>
      <c r="F335" s="110"/>
      <c r="H335" s="30"/>
      <c r="I335" s="30"/>
      <c r="J335" s="30"/>
      <c r="K335" s="30"/>
      <c r="L335" s="30"/>
      <c r="N335" s="30">
        <f t="shared" si="53"/>
        <v>0</v>
      </c>
      <c r="O335" s="30">
        <f t="shared" si="54"/>
        <v>0</v>
      </c>
      <c r="P335" s="30">
        <f t="shared" si="55"/>
        <v>0</v>
      </c>
      <c r="Q335" s="30">
        <f t="shared" si="56"/>
        <v>0</v>
      </c>
      <c r="R335" s="30">
        <f t="shared" si="57"/>
        <v>0</v>
      </c>
      <c r="S335" s="30">
        <f t="shared" si="50"/>
        <v>0</v>
      </c>
      <c r="T335" s="30">
        <f t="shared" si="51"/>
        <v>0</v>
      </c>
      <c r="U335" s="30">
        <f t="shared" si="52"/>
        <v>0</v>
      </c>
      <c r="V335" s="30"/>
    </row>
    <row r="336" spans="1:22" hidden="1" x14ac:dyDescent="0.25">
      <c r="A336" s="72">
        <v>737</v>
      </c>
      <c r="B336" s="12" t="s">
        <v>608</v>
      </c>
      <c r="C336" s="73">
        <v>44927</v>
      </c>
      <c r="D336" s="73">
        <v>73415</v>
      </c>
      <c r="E336" s="31" t="str">
        <f t="shared" si="49"/>
        <v>737 Margeriten</v>
      </c>
      <c r="F336" s="110"/>
      <c r="H336" s="30"/>
      <c r="I336" s="30"/>
      <c r="J336" s="30"/>
      <c r="K336" s="30"/>
      <c r="L336" s="30"/>
      <c r="N336" s="30">
        <f t="shared" si="53"/>
        <v>0</v>
      </c>
      <c r="O336" s="30">
        <f t="shared" si="54"/>
        <v>0</v>
      </c>
      <c r="P336" s="30">
        <f t="shared" si="55"/>
        <v>0</v>
      </c>
      <c r="Q336" s="30">
        <f t="shared" si="56"/>
        <v>0</v>
      </c>
      <c r="R336" s="30">
        <f t="shared" si="57"/>
        <v>0</v>
      </c>
      <c r="S336" s="30">
        <f t="shared" si="50"/>
        <v>0</v>
      </c>
      <c r="T336" s="30">
        <f t="shared" si="51"/>
        <v>0</v>
      </c>
      <c r="U336" s="30">
        <f t="shared" si="52"/>
        <v>0</v>
      </c>
      <c r="V336" s="30"/>
    </row>
    <row r="337" spans="1:22" hidden="1" x14ac:dyDescent="0.25">
      <c r="A337" s="72">
        <v>738</v>
      </c>
      <c r="B337" s="12" t="s">
        <v>609</v>
      </c>
      <c r="C337" s="73">
        <v>44927</v>
      </c>
      <c r="D337" s="73">
        <v>73415</v>
      </c>
      <c r="E337" s="31" t="str">
        <f t="shared" si="49"/>
        <v>738 Rudbeckien (Schwarzäugige Rudbeckie/Sonnenhut, Leuchtender Sonnenhut, Schlitzblättriger Sonnenhut)</v>
      </c>
      <c r="F337" s="110"/>
      <c r="H337" s="30"/>
      <c r="I337" s="30"/>
      <c r="J337" s="30"/>
      <c r="K337" s="30"/>
      <c r="L337" s="30"/>
      <c r="N337" s="30">
        <f t="shared" si="53"/>
        <v>0</v>
      </c>
      <c r="O337" s="30">
        <f t="shared" si="54"/>
        <v>0</v>
      </c>
      <c r="P337" s="30">
        <f t="shared" si="55"/>
        <v>0</v>
      </c>
      <c r="Q337" s="30">
        <f t="shared" si="56"/>
        <v>0</v>
      </c>
      <c r="R337" s="30">
        <f t="shared" si="57"/>
        <v>0</v>
      </c>
      <c r="S337" s="30">
        <f t="shared" si="50"/>
        <v>0</v>
      </c>
      <c r="T337" s="30">
        <f t="shared" si="51"/>
        <v>0</v>
      </c>
      <c r="U337" s="30">
        <f t="shared" si="52"/>
        <v>0</v>
      </c>
      <c r="V337" s="30"/>
    </row>
    <row r="338" spans="1:22" hidden="1" x14ac:dyDescent="0.25">
      <c r="A338" s="72">
        <v>739</v>
      </c>
      <c r="B338" s="12" t="s">
        <v>610</v>
      </c>
      <c r="C338" s="73">
        <v>44927</v>
      </c>
      <c r="D338" s="73">
        <v>73415</v>
      </c>
      <c r="E338" s="31" t="str">
        <f t="shared" si="49"/>
        <v>739 Tagetes,Studentenblume</v>
      </c>
      <c r="F338" s="110"/>
      <c r="H338" s="30"/>
      <c r="I338" s="30"/>
      <c r="J338" s="30"/>
      <c r="K338" s="30"/>
      <c r="L338" s="30"/>
      <c r="N338" s="30">
        <f t="shared" si="53"/>
        <v>0</v>
      </c>
      <c r="O338" s="30">
        <f t="shared" si="54"/>
        <v>0</v>
      </c>
      <c r="P338" s="30">
        <f t="shared" si="55"/>
        <v>0</v>
      </c>
      <c r="Q338" s="30">
        <f t="shared" si="56"/>
        <v>0</v>
      </c>
      <c r="R338" s="30">
        <f t="shared" si="57"/>
        <v>0</v>
      </c>
      <c r="S338" s="30">
        <f t="shared" si="50"/>
        <v>0</v>
      </c>
      <c r="T338" s="30">
        <f t="shared" si="51"/>
        <v>0</v>
      </c>
      <c r="U338" s="30">
        <f t="shared" si="52"/>
        <v>0</v>
      </c>
      <c r="V338" s="30"/>
    </row>
    <row r="339" spans="1:22" hidden="1" x14ac:dyDescent="0.25">
      <c r="A339" s="72">
        <v>740</v>
      </c>
      <c r="B339" s="12" t="s">
        <v>611</v>
      </c>
      <c r="C339" s="73">
        <v>44927</v>
      </c>
      <c r="D339" s="73">
        <v>73415</v>
      </c>
      <c r="E339" s="31" t="str">
        <f t="shared" si="49"/>
        <v>740 Wucherblumen (Mutterkraut)</v>
      </c>
      <c r="F339" s="110"/>
      <c r="H339" s="30"/>
      <c r="I339" s="30"/>
      <c r="J339" s="30"/>
      <c r="K339" s="30"/>
      <c r="L339" s="30"/>
      <c r="N339" s="30">
        <f t="shared" si="53"/>
        <v>0</v>
      </c>
      <c r="O339" s="30">
        <f t="shared" si="54"/>
        <v>0</v>
      </c>
      <c r="P339" s="30">
        <f t="shared" si="55"/>
        <v>0</v>
      </c>
      <c r="Q339" s="30">
        <f t="shared" si="56"/>
        <v>0</v>
      </c>
      <c r="R339" s="30">
        <f t="shared" si="57"/>
        <v>0</v>
      </c>
      <c r="S339" s="30">
        <f t="shared" si="50"/>
        <v>0</v>
      </c>
      <c r="T339" s="30">
        <f t="shared" si="51"/>
        <v>0</v>
      </c>
      <c r="U339" s="30">
        <f t="shared" si="52"/>
        <v>0</v>
      </c>
      <c r="V339" s="30"/>
    </row>
    <row r="340" spans="1:22" hidden="1" x14ac:dyDescent="0.25">
      <c r="A340" s="72">
        <v>741</v>
      </c>
      <c r="B340" s="12" t="s">
        <v>612</v>
      </c>
      <c r="C340" s="73">
        <v>44927</v>
      </c>
      <c r="D340" s="73">
        <v>73415</v>
      </c>
      <c r="E340" s="31" t="str">
        <f t="shared" si="49"/>
        <v>741 Strandflieder (Geflügelter Strandflieder)</v>
      </c>
      <c r="F340" s="110"/>
      <c r="H340" s="30"/>
      <c r="I340" s="30"/>
      <c r="J340" s="30"/>
      <c r="K340" s="30"/>
      <c r="L340" s="30"/>
      <c r="N340" s="30">
        <f t="shared" si="53"/>
        <v>0</v>
      </c>
      <c r="O340" s="30">
        <f t="shared" si="54"/>
        <v>0</v>
      </c>
      <c r="P340" s="30">
        <f t="shared" si="55"/>
        <v>0</v>
      </c>
      <c r="Q340" s="30">
        <f t="shared" si="56"/>
        <v>0</v>
      </c>
      <c r="R340" s="30">
        <f t="shared" si="57"/>
        <v>0</v>
      </c>
      <c r="S340" s="30">
        <f t="shared" si="50"/>
        <v>0</v>
      </c>
      <c r="T340" s="30">
        <f t="shared" si="51"/>
        <v>0</v>
      </c>
      <c r="U340" s="30">
        <f t="shared" si="52"/>
        <v>0</v>
      </c>
      <c r="V340" s="30"/>
    </row>
    <row r="341" spans="1:22" hidden="1" x14ac:dyDescent="0.25">
      <c r="A341" s="72">
        <v>742</v>
      </c>
      <c r="B341" s="12" t="s">
        <v>613</v>
      </c>
      <c r="C341" s="73">
        <v>44927</v>
      </c>
      <c r="D341" s="73">
        <v>73415</v>
      </c>
      <c r="E341" s="31" t="str">
        <f t="shared" si="49"/>
        <v>742 Spreublumen (Einjährige Papierblume)</v>
      </c>
      <c r="F341" s="110"/>
      <c r="H341" s="30"/>
      <c r="I341" s="30"/>
      <c r="J341" s="30"/>
      <c r="K341" s="30"/>
      <c r="L341" s="30"/>
      <c r="N341" s="30">
        <f t="shared" si="53"/>
        <v>0</v>
      </c>
      <c r="O341" s="30">
        <f t="shared" si="54"/>
        <v>0</v>
      </c>
      <c r="P341" s="30">
        <f t="shared" si="55"/>
        <v>0</v>
      </c>
      <c r="Q341" s="30">
        <f t="shared" si="56"/>
        <v>0</v>
      </c>
      <c r="R341" s="30">
        <f t="shared" si="57"/>
        <v>0</v>
      </c>
      <c r="S341" s="30">
        <f t="shared" si="50"/>
        <v>0</v>
      </c>
      <c r="T341" s="30">
        <f t="shared" si="51"/>
        <v>0</v>
      </c>
      <c r="U341" s="30">
        <f t="shared" si="52"/>
        <v>0</v>
      </c>
      <c r="V341" s="30"/>
    </row>
    <row r="342" spans="1:22" hidden="1" x14ac:dyDescent="0.25">
      <c r="A342" s="72">
        <v>743</v>
      </c>
      <c r="B342" s="12" t="s">
        <v>614</v>
      </c>
      <c r="C342" s="73">
        <v>44927</v>
      </c>
      <c r="D342" s="73">
        <v>73415</v>
      </c>
      <c r="E342" s="31" t="str">
        <f t="shared" si="49"/>
        <v>743 Zinnien</v>
      </c>
      <c r="F342" s="110"/>
      <c r="H342" s="30"/>
      <c r="I342" s="30"/>
      <c r="J342" s="30"/>
      <c r="K342" s="30"/>
      <c r="L342" s="30"/>
      <c r="N342" s="30">
        <f t="shared" si="53"/>
        <v>0</v>
      </c>
      <c r="O342" s="30">
        <f t="shared" si="54"/>
        <v>0</v>
      </c>
      <c r="P342" s="30">
        <f t="shared" si="55"/>
        <v>0</v>
      </c>
      <c r="Q342" s="30">
        <f t="shared" si="56"/>
        <v>0</v>
      </c>
      <c r="R342" s="30">
        <f t="shared" si="57"/>
        <v>0</v>
      </c>
      <c r="S342" s="30">
        <f t="shared" si="50"/>
        <v>0</v>
      </c>
      <c r="T342" s="30">
        <f t="shared" si="51"/>
        <v>0</v>
      </c>
      <c r="U342" s="30">
        <f t="shared" si="52"/>
        <v>0</v>
      </c>
      <c r="V342" s="30"/>
    </row>
    <row r="343" spans="1:22" hidden="1" x14ac:dyDescent="0.25">
      <c r="A343" s="72">
        <v>744</v>
      </c>
      <c r="B343" s="12" t="s">
        <v>615</v>
      </c>
      <c r="C343" s="73">
        <v>44927</v>
      </c>
      <c r="D343" s="73">
        <v>73415</v>
      </c>
      <c r="E343" s="31" t="str">
        <f t="shared" si="49"/>
        <v>744 Taubnesseln (Weiße Taubnessel)</v>
      </c>
      <c r="F343" s="110"/>
      <c r="H343" s="30"/>
      <c r="I343" s="30"/>
      <c r="J343" s="30"/>
      <c r="K343" s="30"/>
      <c r="L343" s="30"/>
      <c r="N343" s="30">
        <f t="shared" si="53"/>
        <v>0</v>
      </c>
      <c r="O343" s="30">
        <f t="shared" si="54"/>
        <v>0</v>
      </c>
      <c r="P343" s="30">
        <f t="shared" si="55"/>
        <v>0</v>
      </c>
      <c r="Q343" s="30">
        <f t="shared" si="56"/>
        <v>0</v>
      </c>
      <c r="R343" s="30">
        <f t="shared" si="57"/>
        <v>0</v>
      </c>
      <c r="S343" s="30">
        <f t="shared" si="50"/>
        <v>0</v>
      </c>
      <c r="T343" s="30">
        <f t="shared" si="51"/>
        <v>0</v>
      </c>
      <c r="U343" s="30">
        <f t="shared" si="52"/>
        <v>0</v>
      </c>
      <c r="V343" s="30"/>
    </row>
    <row r="344" spans="1:22" hidden="1" x14ac:dyDescent="0.25">
      <c r="A344" s="72">
        <v>745</v>
      </c>
      <c r="B344" s="12" t="s">
        <v>616</v>
      </c>
      <c r="C344" s="73">
        <v>44927</v>
      </c>
      <c r="D344" s="73">
        <v>73415</v>
      </c>
      <c r="E344" s="31" t="str">
        <f t="shared" si="49"/>
        <v>745 Gladiolen</v>
      </c>
      <c r="F344" s="110"/>
      <c r="H344" s="30"/>
      <c r="I344" s="30"/>
      <c r="J344" s="30"/>
      <c r="K344" s="30"/>
      <c r="L344" s="30"/>
      <c r="N344" s="30">
        <f t="shared" si="53"/>
        <v>0</v>
      </c>
      <c r="O344" s="30">
        <f t="shared" si="54"/>
        <v>0</v>
      </c>
      <c r="P344" s="30">
        <f t="shared" si="55"/>
        <v>0</v>
      </c>
      <c r="Q344" s="30">
        <f t="shared" si="56"/>
        <v>0</v>
      </c>
      <c r="R344" s="30">
        <f t="shared" si="57"/>
        <v>0</v>
      </c>
      <c r="S344" s="30">
        <f t="shared" si="50"/>
        <v>0</v>
      </c>
      <c r="T344" s="30">
        <f t="shared" si="51"/>
        <v>0</v>
      </c>
      <c r="U344" s="30">
        <f t="shared" si="52"/>
        <v>0</v>
      </c>
      <c r="V344" s="30"/>
    </row>
    <row r="345" spans="1:22" hidden="1" x14ac:dyDescent="0.25">
      <c r="A345" s="72">
        <v>746</v>
      </c>
      <c r="B345" s="12" t="s">
        <v>617</v>
      </c>
      <c r="C345" s="73">
        <v>44927</v>
      </c>
      <c r="D345" s="73">
        <v>73415</v>
      </c>
      <c r="E345" s="31" t="str">
        <f t="shared" si="49"/>
        <v>746 Tulpen</v>
      </c>
      <c r="F345" s="110"/>
      <c r="H345" s="30"/>
      <c r="I345" s="30"/>
      <c r="J345" s="30"/>
      <c r="K345" s="30"/>
      <c r="L345" s="30"/>
      <c r="N345" s="30">
        <f t="shared" si="53"/>
        <v>0</v>
      </c>
      <c r="O345" s="30">
        <f t="shared" si="54"/>
        <v>0</v>
      </c>
      <c r="P345" s="30">
        <f t="shared" si="55"/>
        <v>0</v>
      </c>
      <c r="Q345" s="30">
        <f t="shared" si="56"/>
        <v>0</v>
      </c>
      <c r="R345" s="30">
        <f t="shared" si="57"/>
        <v>0</v>
      </c>
      <c r="S345" s="30">
        <f t="shared" si="50"/>
        <v>0</v>
      </c>
      <c r="T345" s="30">
        <f t="shared" si="51"/>
        <v>0</v>
      </c>
      <c r="U345" s="30">
        <f t="shared" si="52"/>
        <v>0</v>
      </c>
      <c r="V345" s="30"/>
    </row>
    <row r="346" spans="1:22" hidden="1" x14ac:dyDescent="0.25">
      <c r="A346" s="72">
        <v>747</v>
      </c>
      <c r="B346" s="12" t="s">
        <v>618</v>
      </c>
      <c r="C346" s="73">
        <v>44927</v>
      </c>
      <c r="D346" s="73">
        <v>73415</v>
      </c>
      <c r="E346" s="31" t="str">
        <f t="shared" si="49"/>
        <v>747 Trauben-Silberkerze</v>
      </c>
      <c r="F346" s="110"/>
      <c r="H346" s="30"/>
      <c r="I346" s="30"/>
      <c r="J346" s="30"/>
      <c r="K346" s="30"/>
      <c r="L346" s="30"/>
      <c r="N346" s="30">
        <f t="shared" si="53"/>
        <v>0</v>
      </c>
      <c r="O346" s="30">
        <f t="shared" si="54"/>
        <v>0</v>
      </c>
      <c r="P346" s="30">
        <f t="shared" si="55"/>
        <v>0</v>
      </c>
      <c r="Q346" s="30">
        <f t="shared" si="56"/>
        <v>0</v>
      </c>
      <c r="R346" s="30">
        <f t="shared" si="57"/>
        <v>0</v>
      </c>
      <c r="S346" s="30">
        <f t="shared" si="50"/>
        <v>0</v>
      </c>
      <c r="T346" s="30">
        <f t="shared" si="51"/>
        <v>0</v>
      </c>
      <c r="U346" s="30">
        <f t="shared" si="52"/>
        <v>0</v>
      </c>
      <c r="V346" s="30"/>
    </row>
    <row r="347" spans="1:22" hidden="1" x14ac:dyDescent="0.25">
      <c r="A347" s="72">
        <v>748</v>
      </c>
      <c r="B347" s="12" t="s">
        <v>619</v>
      </c>
      <c r="C347" s="73">
        <v>44927</v>
      </c>
      <c r="D347" s="73">
        <v>73415</v>
      </c>
      <c r="E347" s="31" t="str">
        <f t="shared" si="49"/>
        <v>748 Rittersporn</v>
      </c>
      <c r="F347" s="110"/>
      <c r="H347" s="30"/>
      <c r="I347" s="30"/>
      <c r="J347" s="30"/>
      <c r="K347" s="30"/>
      <c r="L347" s="30"/>
      <c r="N347" s="30">
        <f t="shared" si="53"/>
        <v>0</v>
      </c>
      <c r="O347" s="30">
        <f t="shared" si="54"/>
        <v>0</v>
      </c>
      <c r="P347" s="30">
        <f t="shared" si="55"/>
        <v>0</v>
      </c>
      <c r="Q347" s="30">
        <f t="shared" si="56"/>
        <v>0</v>
      </c>
      <c r="R347" s="30">
        <f t="shared" si="57"/>
        <v>0</v>
      </c>
      <c r="S347" s="30">
        <f t="shared" si="50"/>
        <v>0</v>
      </c>
      <c r="T347" s="30">
        <f t="shared" si="51"/>
        <v>0</v>
      </c>
      <c r="U347" s="30">
        <f t="shared" si="52"/>
        <v>0</v>
      </c>
      <c r="V347" s="30"/>
    </row>
    <row r="348" spans="1:22" hidden="1" x14ac:dyDescent="0.25">
      <c r="A348" s="72">
        <v>749</v>
      </c>
      <c r="B348" s="12" t="s">
        <v>620</v>
      </c>
      <c r="C348" s="73">
        <v>44927</v>
      </c>
      <c r="D348" s="73">
        <v>73415</v>
      </c>
      <c r="E348" s="31" t="str">
        <f t="shared" si="49"/>
        <v>749 Skabiosen</v>
      </c>
      <c r="F348" s="110"/>
      <c r="H348" s="30"/>
      <c r="I348" s="30"/>
      <c r="J348" s="30"/>
      <c r="K348" s="30"/>
      <c r="L348" s="30"/>
      <c r="N348" s="30">
        <f t="shared" si="53"/>
        <v>0</v>
      </c>
      <c r="O348" s="30">
        <f t="shared" si="54"/>
        <v>0</v>
      </c>
      <c r="P348" s="30">
        <f t="shared" si="55"/>
        <v>0</v>
      </c>
      <c r="Q348" s="30">
        <f t="shared" si="56"/>
        <v>0</v>
      </c>
      <c r="R348" s="30">
        <f t="shared" si="57"/>
        <v>0</v>
      </c>
      <c r="S348" s="30">
        <f t="shared" si="50"/>
        <v>0</v>
      </c>
      <c r="T348" s="30">
        <f t="shared" si="51"/>
        <v>0</v>
      </c>
      <c r="U348" s="30">
        <f t="shared" si="52"/>
        <v>0</v>
      </c>
      <c r="V348" s="30"/>
    </row>
    <row r="349" spans="1:22" hidden="1" x14ac:dyDescent="0.25">
      <c r="A349" s="72">
        <v>750</v>
      </c>
      <c r="B349" s="12" t="s">
        <v>621</v>
      </c>
      <c r="C349" s="73">
        <v>44927</v>
      </c>
      <c r="D349" s="73">
        <v>73415</v>
      </c>
      <c r="E349" s="31" t="str">
        <f t="shared" si="49"/>
        <v>750 Dahlien</v>
      </c>
      <c r="F349" s="110"/>
      <c r="H349" s="30"/>
      <c r="I349" s="30"/>
      <c r="J349" s="30"/>
      <c r="K349" s="30"/>
      <c r="L349" s="30"/>
      <c r="N349" s="30">
        <f t="shared" si="53"/>
        <v>0</v>
      </c>
      <c r="O349" s="30">
        <f t="shared" si="54"/>
        <v>0</v>
      </c>
      <c r="P349" s="30">
        <f t="shared" si="55"/>
        <v>0</v>
      </c>
      <c r="Q349" s="30">
        <f t="shared" si="56"/>
        <v>0</v>
      </c>
      <c r="R349" s="30">
        <f t="shared" si="57"/>
        <v>0</v>
      </c>
      <c r="S349" s="30">
        <f t="shared" si="50"/>
        <v>0</v>
      </c>
      <c r="T349" s="30">
        <f t="shared" si="51"/>
        <v>0</v>
      </c>
      <c r="U349" s="30">
        <f t="shared" si="52"/>
        <v>0</v>
      </c>
      <c r="V349" s="30"/>
    </row>
    <row r="350" spans="1:22" hidden="1" x14ac:dyDescent="0.25">
      <c r="A350" s="72">
        <v>751</v>
      </c>
      <c r="B350" s="12" t="s">
        <v>622</v>
      </c>
      <c r="C350" s="73">
        <v>44927</v>
      </c>
      <c r="D350" s="73">
        <v>73415</v>
      </c>
      <c r="E350" s="31" t="str">
        <f t="shared" si="49"/>
        <v>751 Rosenwurz</v>
      </c>
      <c r="F350" s="110"/>
      <c r="H350" s="30"/>
      <c r="I350" s="30"/>
      <c r="J350" s="30"/>
      <c r="K350" s="30"/>
      <c r="L350" s="30"/>
      <c r="N350" s="30">
        <f t="shared" si="53"/>
        <v>0</v>
      </c>
      <c r="O350" s="30">
        <f t="shared" si="54"/>
        <v>0</v>
      </c>
      <c r="P350" s="30">
        <f t="shared" si="55"/>
        <v>0</v>
      </c>
      <c r="Q350" s="30">
        <f t="shared" si="56"/>
        <v>0</v>
      </c>
      <c r="R350" s="30">
        <f t="shared" si="57"/>
        <v>0</v>
      </c>
      <c r="S350" s="30">
        <f t="shared" si="50"/>
        <v>0</v>
      </c>
      <c r="T350" s="30">
        <f t="shared" si="51"/>
        <v>0</v>
      </c>
      <c r="U350" s="30">
        <f t="shared" si="52"/>
        <v>0</v>
      </c>
      <c r="V350" s="30"/>
    </row>
    <row r="351" spans="1:22" hidden="1" x14ac:dyDescent="0.25">
      <c r="A351" s="72">
        <v>752</v>
      </c>
      <c r="B351" s="12" t="s">
        <v>623</v>
      </c>
      <c r="C351" s="73">
        <v>44927</v>
      </c>
      <c r="D351" s="73">
        <v>73415</v>
      </c>
      <c r="E351" s="31" t="str">
        <f t="shared" si="49"/>
        <v>752 Krokusse (Safran, Garten-Krokus)</v>
      </c>
      <c r="F351" s="110"/>
      <c r="H351" s="30"/>
      <c r="I351" s="30"/>
      <c r="J351" s="30"/>
      <c r="K351" s="30"/>
      <c r="L351" s="30"/>
      <c r="N351" s="30">
        <f t="shared" si="53"/>
        <v>0</v>
      </c>
      <c r="O351" s="30">
        <f t="shared" si="54"/>
        <v>0</v>
      </c>
      <c r="P351" s="30">
        <f t="shared" si="55"/>
        <v>0</v>
      </c>
      <c r="Q351" s="30">
        <f t="shared" si="56"/>
        <v>0</v>
      </c>
      <c r="R351" s="30">
        <f t="shared" si="57"/>
        <v>0</v>
      </c>
      <c r="S351" s="30">
        <f t="shared" si="50"/>
        <v>0</v>
      </c>
      <c r="T351" s="30">
        <f t="shared" si="51"/>
        <v>0</v>
      </c>
      <c r="U351" s="30">
        <f t="shared" si="52"/>
        <v>0</v>
      </c>
      <c r="V351" s="30"/>
    </row>
    <row r="352" spans="1:22" hidden="1" x14ac:dyDescent="0.25">
      <c r="A352" s="72">
        <v>753</v>
      </c>
      <c r="B352" s="12" t="s">
        <v>624</v>
      </c>
      <c r="C352" s="73">
        <v>44927</v>
      </c>
      <c r="D352" s="73">
        <v>73415</v>
      </c>
      <c r="E352" s="31" t="str">
        <f t="shared" si="49"/>
        <v>753 Hibiskus (Chinesischer Roseneibisch)</v>
      </c>
      <c r="F352" s="110"/>
      <c r="H352" s="30"/>
      <c r="I352" s="30"/>
      <c r="J352" s="30"/>
      <c r="K352" s="30"/>
      <c r="L352" s="30"/>
      <c r="N352" s="30">
        <f t="shared" si="53"/>
        <v>0</v>
      </c>
      <c r="O352" s="30">
        <f t="shared" si="54"/>
        <v>0</v>
      </c>
      <c r="P352" s="30">
        <f t="shared" si="55"/>
        <v>0</v>
      </c>
      <c r="Q352" s="30">
        <f t="shared" si="56"/>
        <v>0</v>
      </c>
      <c r="R352" s="30">
        <f t="shared" si="57"/>
        <v>0</v>
      </c>
      <c r="S352" s="30">
        <f t="shared" si="50"/>
        <v>0</v>
      </c>
      <c r="T352" s="30">
        <f t="shared" si="51"/>
        <v>0</v>
      </c>
      <c r="U352" s="30">
        <f t="shared" si="52"/>
        <v>0</v>
      </c>
      <c r="V352" s="30"/>
    </row>
    <row r="353" spans="1:22" hidden="1" x14ac:dyDescent="0.25">
      <c r="A353" s="72">
        <v>754</v>
      </c>
      <c r="B353" s="12" t="s">
        <v>625</v>
      </c>
      <c r="C353" s="73">
        <v>44927</v>
      </c>
      <c r="D353" s="73">
        <v>73415</v>
      </c>
      <c r="E353" s="31" t="str">
        <f t="shared" si="49"/>
        <v>754 Strauch-/Bechermalven (Bechermalve)</v>
      </c>
      <c r="F353" s="110"/>
      <c r="H353" s="30"/>
      <c r="I353" s="30"/>
      <c r="J353" s="30"/>
      <c r="K353" s="30"/>
      <c r="L353" s="30"/>
      <c r="N353" s="30">
        <f t="shared" si="53"/>
        <v>0</v>
      </c>
      <c r="O353" s="30">
        <f t="shared" si="54"/>
        <v>0</v>
      </c>
      <c r="P353" s="30">
        <f t="shared" si="55"/>
        <v>0</v>
      </c>
      <c r="Q353" s="30">
        <f t="shared" si="56"/>
        <v>0</v>
      </c>
      <c r="R353" s="30">
        <f t="shared" si="57"/>
        <v>0</v>
      </c>
      <c r="S353" s="30">
        <f t="shared" si="50"/>
        <v>0</v>
      </c>
      <c r="T353" s="30">
        <f t="shared" si="51"/>
        <v>0</v>
      </c>
      <c r="U353" s="30">
        <f t="shared" si="52"/>
        <v>0</v>
      </c>
      <c r="V353" s="30"/>
    </row>
    <row r="354" spans="1:22" hidden="1" x14ac:dyDescent="0.25">
      <c r="A354" s="72">
        <v>755</v>
      </c>
      <c r="B354" s="12" t="s">
        <v>626</v>
      </c>
      <c r="C354" s="73">
        <v>44927</v>
      </c>
      <c r="D354" s="73">
        <v>73415</v>
      </c>
      <c r="E354" s="31" t="str">
        <f t="shared" si="49"/>
        <v>755 Wolfsmilch (Weißrand-Wolfsmilch)</v>
      </c>
      <c r="F354" s="110"/>
      <c r="H354" s="30"/>
      <c r="I354" s="30"/>
      <c r="J354" s="30"/>
      <c r="K354" s="30"/>
      <c r="L354" s="30"/>
      <c r="N354" s="30">
        <f t="shared" si="53"/>
        <v>0</v>
      </c>
      <c r="O354" s="30">
        <f t="shared" si="54"/>
        <v>0</v>
      </c>
      <c r="P354" s="30">
        <f t="shared" si="55"/>
        <v>0</v>
      </c>
      <c r="Q354" s="30">
        <f t="shared" si="56"/>
        <v>0</v>
      </c>
      <c r="R354" s="30">
        <f t="shared" si="57"/>
        <v>0</v>
      </c>
      <c r="S354" s="30">
        <f t="shared" si="50"/>
        <v>0</v>
      </c>
      <c r="T354" s="30">
        <f t="shared" si="51"/>
        <v>0</v>
      </c>
      <c r="U354" s="30">
        <f t="shared" si="52"/>
        <v>0</v>
      </c>
      <c r="V354" s="30"/>
    </row>
    <row r="355" spans="1:22" hidden="1" x14ac:dyDescent="0.25">
      <c r="A355" s="72">
        <v>756</v>
      </c>
      <c r="B355" s="12" t="s">
        <v>627</v>
      </c>
      <c r="C355" s="73">
        <v>44927</v>
      </c>
      <c r="D355" s="73">
        <v>73415</v>
      </c>
      <c r="E355" s="31" t="str">
        <f t="shared" si="49"/>
        <v>756 Löwenmäulchen (Großes Löwenmaul)</v>
      </c>
      <c r="F355" s="110"/>
      <c r="H355" s="30"/>
      <c r="I355" s="30"/>
      <c r="J355" s="30"/>
      <c r="K355" s="30"/>
      <c r="L355" s="30"/>
      <c r="N355" s="30">
        <f t="shared" si="53"/>
        <v>0</v>
      </c>
      <c r="O355" s="30">
        <f t="shared" si="54"/>
        <v>0</v>
      </c>
      <c r="P355" s="30">
        <f t="shared" si="55"/>
        <v>0</v>
      </c>
      <c r="Q355" s="30">
        <f t="shared" si="56"/>
        <v>0</v>
      </c>
      <c r="R355" s="30">
        <f t="shared" si="57"/>
        <v>0</v>
      </c>
      <c r="S355" s="30">
        <f t="shared" si="50"/>
        <v>0</v>
      </c>
      <c r="T355" s="30">
        <f t="shared" si="51"/>
        <v>0</v>
      </c>
      <c r="U355" s="30">
        <f t="shared" si="52"/>
        <v>0</v>
      </c>
      <c r="V355" s="30"/>
    </row>
    <row r="356" spans="1:22" hidden="1" x14ac:dyDescent="0.25">
      <c r="A356" s="72">
        <v>757</v>
      </c>
      <c r="B356" s="12" t="s">
        <v>628</v>
      </c>
      <c r="C356" s="73">
        <v>44927</v>
      </c>
      <c r="D356" s="73">
        <v>73415</v>
      </c>
      <c r="E356" s="31" t="str">
        <f t="shared" si="49"/>
        <v>757 Montbretien</v>
      </c>
      <c r="F356" s="110"/>
      <c r="H356" s="30"/>
      <c r="I356" s="30"/>
      <c r="J356" s="30"/>
      <c r="K356" s="30"/>
      <c r="L356" s="30"/>
      <c r="N356" s="30">
        <f t="shared" si="53"/>
        <v>0</v>
      </c>
      <c r="O356" s="30">
        <f t="shared" si="54"/>
        <v>0</v>
      </c>
      <c r="P356" s="30">
        <f t="shared" si="55"/>
        <v>0</v>
      </c>
      <c r="Q356" s="30">
        <f t="shared" si="56"/>
        <v>0</v>
      </c>
      <c r="R356" s="30">
        <f t="shared" si="57"/>
        <v>0</v>
      </c>
      <c r="S356" s="30">
        <f t="shared" si="50"/>
        <v>0</v>
      </c>
      <c r="T356" s="30">
        <f t="shared" si="51"/>
        <v>0</v>
      </c>
      <c r="U356" s="30">
        <f t="shared" si="52"/>
        <v>0</v>
      </c>
      <c r="V356" s="30"/>
    </row>
    <row r="357" spans="1:22" hidden="1" x14ac:dyDescent="0.25">
      <c r="A357" s="72">
        <v>758</v>
      </c>
      <c r="B357" s="12" t="s">
        <v>629</v>
      </c>
      <c r="C357" s="73">
        <v>44927</v>
      </c>
      <c r="D357" s="73">
        <v>73415</v>
      </c>
      <c r="E357" s="31" t="str">
        <f t="shared" si="49"/>
        <v>758 Halskräuter (Blaues Halskraut)</v>
      </c>
      <c r="F357" s="110"/>
      <c r="H357" s="30"/>
      <c r="I357" s="30"/>
      <c r="J357" s="30"/>
      <c r="K357" s="30"/>
      <c r="L357" s="30"/>
      <c r="N357" s="30">
        <f t="shared" si="53"/>
        <v>0</v>
      </c>
      <c r="O357" s="30">
        <f t="shared" si="54"/>
        <v>0</v>
      </c>
      <c r="P357" s="30">
        <f t="shared" si="55"/>
        <v>0</v>
      </c>
      <c r="Q357" s="30">
        <f t="shared" si="56"/>
        <v>0</v>
      </c>
      <c r="R357" s="30">
        <f t="shared" si="57"/>
        <v>0</v>
      </c>
      <c r="S357" s="30">
        <f t="shared" si="50"/>
        <v>0</v>
      </c>
      <c r="T357" s="30">
        <f t="shared" si="51"/>
        <v>0</v>
      </c>
      <c r="U357" s="30">
        <f t="shared" si="52"/>
        <v>0</v>
      </c>
      <c r="V357" s="30"/>
    </row>
    <row r="358" spans="1:22" hidden="1" x14ac:dyDescent="0.25">
      <c r="A358" s="72">
        <v>759</v>
      </c>
      <c r="B358" s="12" t="s">
        <v>630</v>
      </c>
      <c r="C358" s="73">
        <v>44927</v>
      </c>
      <c r="D358" s="73">
        <v>73415</v>
      </c>
      <c r="E358" s="31" t="str">
        <f t="shared" si="49"/>
        <v>759 Gipskräuter (Schleierkraut)</v>
      </c>
      <c r="F358" s="110"/>
      <c r="H358" s="30"/>
      <c r="I358" s="30"/>
      <c r="J358" s="30"/>
      <c r="K358" s="30"/>
      <c r="L358" s="30"/>
      <c r="N358" s="30">
        <f t="shared" si="53"/>
        <v>0</v>
      </c>
      <c r="O358" s="30">
        <f t="shared" si="54"/>
        <v>0</v>
      </c>
      <c r="P358" s="30">
        <f t="shared" si="55"/>
        <v>0</v>
      </c>
      <c r="Q358" s="30">
        <f t="shared" si="56"/>
        <v>0</v>
      </c>
      <c r="R358" s="30">
        <f t="shared" si="57"/>
        <v>0</v>
      </c>
      <c r="S358" s="30">
        <f t="shared" si="50"/>
        <v>0</v>
      </c>
      <c r="T358" s="30">
        <f t="shared" si="51"/>
        <v>0</v>
      </c>
      <c r="U358" s="30">
        <f t="shared" si="52"/>
        <v>0</v>
      </c>
      <c r="V358" s="30"/>
    </row>
    <row r="359" spans="1:22" hidden="1" x14ac:dyDescent="0.25">
      <c r="A359" s="72">
        <v>761</v>
      </c>
      <c r="B359" s="12" t="s">
        <v>631</v>
      </c>
      <c r="C359" s="73">
        <v>44927</v>
      </c>
      <c r="D359" s="73">
        <v>73415</v>
      </c>
      <c r="E359" s="31" t="str">
        <f t="shared" si="49"/>
        <v>761 Kosmeen (Gemeines Schmuckkörbchen)</v>
      </c>
      <c r="F359" s="110"/>
      <c r="H359" s="30"/>
      <c r="I359" s="30"/>
      <c r="J359" s="30"/>
      <c r="K359" s="30"/>
      <c r="L359" s="30"/>
      <c r="N359" s="30">
        <f t="shared" si="53"/>
        <v>0</v>
      </c>
      <c r="O359" s="30">
        <f t="shared" si="54"/>
        <v>0</v>
      </c>
      <c r="P359" s="30">
        <f t="shared" si="55"/>
        <v>0</v>
      </c>
      <c r="Q359" s="30">
        <f t="shared" si="56"/>
        <v>0</v>
      </c>
      <c r="R359" s="30">
        <f t="shared" si="57"/>
        <v>0</v>
      </c>
      <c r="S359" s="30">
        <f t="shared" si="50"/>
        <v>0</v>
      </c>
      <c r="T359" s="30">
        <f t="shared" si="51"/>
        <v>0</v>
      </c>
      <c r="U359" s="30">
        <f t="shared" si="52"/>
        <v>0</v>
      </c>
      <c r="V359" s="30"/>
    </row>
    <row r="360" spans="1:22" hidden="1" x14ac:dyDescent="0.25">
      <c r="A360" s="72">
        <v>762</v>
      </c>
      <c r="B360" s="12" t="s">
        <v>632</v>
      </c>
      <c r="C360" s="73">
        <v>44927</v>
      </c>
      <c r="D360" s="73">
        <v>73415</v>
      </c>
      <c r="E360" s="31" t="str">
        <f t="shared" si="49"/>
        <v>762 Nachtkerzen (Diptam)</v>
      </c>
      <c r="F360" s="110"/>
      <c r="H360" s="30"/>
      <c r="I360" s="30"/>
      <c r="J360" s="30"/>
      <c r="K360" s="30"/>
      <c r="L360" s="30"/>
      <c r="N360" s="30">
        <f t="shared" si="53"/>
        <v>0</v>
      </c>
      <c r="O360" s="30">
        <f t="shared" si="54"/>
        <v>0</v>
      </c>
      <c r="P360" s="30">
        <f t="shared" si="55"/>
        <v>0</v>
      </c>
      <c r="Q360" s="30">
        <f t="shared" si="56"/>
        <v>0</v>
      </c>
      <c r="R360" s="30">
        <f t="shared" si="57"/>
        <v>0</v>
      </c>
      <c r="S360" s="30">
        <f t="shared" si="50"/>
        <v>0</v>
      </c>
      <c r="T360" s="30">
        <f t="shared" si="51"/>
        <v>0</v>
      </c>
      <c r="U360" s="30">
        <f t="shared" si="52"/>
        <v>0</v>
      </c>
      <c r="V360" s="30"/>
    </row>
    <row r="361" spans="1:22" hidden="1" x14ac:dyDescent="0.25">
      <c r="A361" s="72">
        <v>763</v>
      </c>
      <c r="B361" s="12" t="s">
        <v>633</v>
      </c>
      <c r="C361" s="73">
        <v>44927</v>
      </c>
      <c r="D361" s="73">
        <v>73415</v>
      </c>
      <c r="E361" s="31" t="str">
        <f t="shared" si="49"/>
        <v>763 Oenothera/Nachtkerzen (Gewöhnliche Nachtkerze)</v>
      </c>
      <c r="F361" s="110"/>
      <c r="H361" s="30"/>
      <c r="I361" s="30"/>
      <c r="J361" s="30"/>
      <c r="K361" s="30"/>
      <c r="L361" s="30"/>
      <c r="N361" s="30">
        <f t="shared" si="53"/>
        <v>0</v>
      </c>
      <c r="O361" s="30">
        <f t="shared" si="54"/>
        <v>0</v>
      </c>
      <c r="P361" s="30">
        <f t="shared" si="55"/>
        <v>0</v>
      </c>
      <c r="Q361" s="30">
        <f t="shared" si="56"/>
        <v>0</v>
      </c>
      <c r="R361" s="30">
        <f t="shared" si="57"/>
        <v>0</v>
      </c>
      <c r="S361" s="30">
        <f t="shared" si="50"/>
        <v>0</v>
      </c>
      <c r="T361" s="30">
        <f t="shared" si="51"/>
        <v>0</v>
      </c>
      <c r="U361" s="30">
        <f t="shared" si="52"/>
        <v>0</v>
      </c>
      <c r="V361" s="30"/>
    </row>
    <row r="362" spans="1:22" hidden="1" x14ac:dyDescent="0.25">
      <c r="A362" s="72">
        <v>764</v>
      </c>
      <c r="B362" s="12" t="s">
        <v>634</v>
      </c>
      <c r="C362" s="73">
        <v>44927</v>
      </c>
      <c r="D362" s="73">
        <v>73415</v>
      </c>
      <c r="E362" s="31" t="str">
        <f t="shared" si="49"/>
        <v>764 Königskerzen (Großblütige Königskerze)</v>
      </c>
      <c r="F362" s="110"/>
      <c r="H362" s="30"/>
      <c r="I362" s="30"/>
      <c r="J362" s="30"/>
      <c r="K362" s="30"/>
      <c r="L362" s="30"/>
      <c r="N362" s="30">
        <f t="shared" si="53"/>
        <v>0</v>
      </c>
      <c r="O362" s="30">
        <f t="shared" si="54"/>
        <v>0</v>
      </c>
      <c r="P362" s="30">
        <f t="shared" si="55"/>
        <v>0</v>
      </c>
      <c r="Q362" s="30">
        <f t="shared" si="56"/>
        <v>0</v>
      </c>
      <c r="R362" s="30">
        <f t="shared" si="57"/>
        <v>0</v>
      </c>
      <c r="S362" s="30">
        <f t="shared" si="50"/>
        <v>0</v>
      </c>
      <c r="T362" s="30">
        <f t="shared" si="51"/>
        <v>0</v>
      </c>
      <c r="U362" s="30">
        <f t="shared" si="52"/>
        <v>0</v>
      </c>
      <c r="V362" s="30"/>
    </row>
    <row r="363" spans="1:22" hidden="1" x14ac:dyDescent="0.25">
      <c r="A363" s="72">
        <v>765</v>
      </c>
      <c r="B363" s="12" t="s">
        <v>635</v>
      </c>
      <c r="C363" s="73">
        <v>44927</v>
      </c>
      <c r="D363" s="73">
        <v>73415</v>
      </c>
      <c r="E363" s="31" t="str">
        <f t="shared" si="49"/>
        <v>765 Kapuzinerkressen</v>
      </c>
      <c r="F363" s="110"/>
      <c r="H363" s="30"/>
      <c r="I363" s="30"/>
      <c r="J363" s="30"/>
      <c r="K363" s="30"/>
      <c r="L363" s="30"/>
      <c r="N363" s="30">
        <f t="shared" si="53"/>
        <v>0</v>
      </c>
      <c r="O363" s="30">
        <f t="shared" si="54"/>
        <v>0</v>
      </c>
      <c r="P363" s="30">
        <f t="shared" si="55"/>
        <v>0</v>
      </c>
      <c r="Q363" s="30">
        <f t="shared" si="56"/>
        <v>0</v>
      </c>
      <c r="R363" s="30">
        <f t="shared" si="57"/>
        <v>0</v>
      </c>
      <c r="S363" s="30">
        <f t="shared" si="50"/>
        <v>0</v>
      </c>
      <c r="T363" s="30">
        <f t="shared" si="51"/>
        <v>0</v>
      </c>
      <c r="U363" s="30">
        <f t="shared" si="52"/>
        <v>0</v>
      </c>
      <c r="V363" s="30"/>
    </row>
    <row r="364" spans="1:22" hidden="1" x14ac:dyDescent="0.25">
      <c r="A364" s="72">
        <v>767</v>
      </c>
      <c r="B364" s="12" t="s">
        <v>636</v>
      </c>
      <c r="C364" s="73">
        <v>44927</v>
      </c>
      <c r="D364" s="73">
        <v>73415</v>
      </c>
      <c r="E364" s="31" t="str">
        <f t="shared" si="49"/>
        <v>767 Schwertlilien (Deutsche Schwertlilie)</v>
      </c>
      <c r="F364" s="110"/>
      <c r="H364" s="30"/>
      <c r="I364" s="30"/>
      <c r="J364" s="30"/>
      <c r="K364" s="30"/>
      <c r="L364" s="30"/>
      <c r="N364" s="30">
        <f t="shared" si="53"/>
        <v>0</v>
      </c>
      <c r="O364" s="30">
        <f t="shared" si="54"/>
        <v>0</v>
      </c>
      <c r="P364" s="30">
        <f t="shared" si="55"/>
        <v>0</v>
      </c>
      <c r="Q364" s="30">
        <f t="shared" si="56"/>
        <v>0</v>
      </c>
      <c r="R364" s="30">
        <f t="shared" si="57"/>
        <v>0</v>
      </c>
      <c r="S364" s="30">
        <f t="shared" si="50"/>
        <v>0</v>
      </c>
      <c r="T364" s="30">
        <f t="shared" si="51"/>
        <v>0</v>
      </c>
      <c r="U364" s="30">
        <f t="shared" si="52"/>
        <v>0</v>
      </c>
      <c r="V364" s="30"/>
    </row>
    <row r="365" spans="1:22" hidden="1" x14ac:dyDescent="0.25">
      <c r="A365" s="72">
        <v>768</v>
      </c>
      <c r="B365" s="12" t="s">
        <v>637</v>
      </c>
      <c r="C365" s="73">
        <v>44927</v>
      </c>
      <c r="D365" s="73">
        <v>73415</v>
      </c>
      <c r="E365" s="31" t="str">
        <f t="shared" si="49"/>
        <v>768 Wiesenknopf (Kleiner Wiesenknopf, Pimpinelle)</v>
      </c>
      <c r="F365" s="110"/>
      <c r="H365" s="30"/>
      <c r="I365" s="30"/>
      <c r="J365" s="30"/>
      <c r="K365" s="30"/>
      <c r="L365" s="30"/>
      <c r="N365" s="30">
        <f t="shared" si="53"/>
        <v>0</v>
      </c>
      <c r="O365" s="30">
        <f t="shared" si="54"/>
        <v>0</v>
      </c>
      <c r="P365" s="30">
        <f t="shared" si="55"/>
        <v>0</v>
      </c>
      <c r="Q365" s="30">
        <f t="shared" si="56"/>
        <v>0</v>
      </c>
      <c r="R365" s="30">
        <f t="shared" si="57"/>
        <v>0</v>
      </c>
      <c r="S365" s="30">
        <f t="shared" si="50"/>
        <v>0</v>
      </c>
      <c r="T365" s="30">
        <f t="shared" si="51"/>
        <v>0</v>
      </c>
      <c r="U365" s="30">
        <f t="shared" si="52"/>
        <v>0</v>
      </c>
      <c r="V365" s="30"/>
    </row>
    <row r="366" spans="1:22" hidden="1" x14ac:dyDescent="0.25">
      <c r="A366" s="72">
        <v>769</v>
      </c>
      <c r="B366" s="12" t="s">
        <v>638</v>
      </c>
      <c r="C366" s="73">
        <v>44927</v>
      </c>
      <c r="D366" s="73">
        <v>73415</v>
      </c>
      <c r="E366" s="31" t="str">
        <f t="shared" si="49"/>
        <v>769 Zieste (Deutscher Ziest,Knollen Ziest)</v>
      </c>
      <c r="F366" s="110"/>
      <c r="H366" s="30"/>
      <c r="I366" s="30"/>
      <c r="J366" s="30"/>
      <c r="K366" s="30"/>
      <c r="L366" s="30"/>
      <c r="N366" s="30">
        <f t="shared" si="53"/>
        <v>0</v>
      </c>
      <c r="O366" s="30">
        <f t="shared" si="54"/>
        <v>0</v>
      </c>
      <c r="P366" s="30">
        <f t="shared" si="55"/>
        <v>0</v>
      </c>
      <c r="Q366" s="30">
        <f t="shared" si="56"/>
        <v>0</v>
      </c>
      <c r="R366" s="30">
        <f t="shared" si="57"/>
        <v>0</v>
      </c>
      <c r="S366" s="30">
        <f t="shared" si="50"/>
        <v>0</v>
      </c>
      <c r="T366" s="30">
        <f t="shared" si="51"/>
        <v>0</v>
      </c>
      <c r="U366" s="30">
        <f t="shared" si="52"/>
        <v>0</v>
      </c>
      <c r="V366" s="30"/>
    </row>
    <row r="367" spans="1:22" hidden="1" x14ac:dyDescent="0.25">
      <c r="A367" s="72">
        <v>770</v>
      </c>
      <c r="B367" s="12" t="s">
        <v>639</v>
      </c>
      <c r="C367" s="73">
        <v>44927</v>
      </c>
      <c r="D367" s="73">
        <v>73415</v>
      </c>
      <c r="E367" s="31" t="str">
        <f t="shared" si="49"/>
        <v>770 Vergissmeinnicht (Wald-Vergissmeinnicht)</v>
      </c>
      <c r="F367" s="110"/>
      <c r="H367" s="30"/>
      <c r="I367" s="30"/>
      <c r="J367" s="30"/>
      <c r="K367" s="30"/>
      <c r="L367" s="30"/>
      <c r="N367" s="30">
        <f t="shared" si="53"/>
        <v>0</v>
      </c>
      <c r="O367" s="30">
        <f t="shared" si="54"/>
        <v>0</v>
      </c>
      <c r="P367" s="30">
        <f t="shared" si="55"/>
        <v>0</v>
      </c>
      <c r="Q367" s="30">
        <f t="shared" si="56"/>
        <v>0</v>
      </c>
      <c r="R367" s="30">
        <f t="shared" si="57"/>
        <v>0</v>
      </c>
      <c r="S367" s="30">
        <f t="shared" si="50"/>
        <v>0</v>
      </c>
      <c r="T367" s="30">
        <f t="shared" si="51"/>
        <v>0</v>
      </c>
      <c r="U367" s="30">
        <f t="shared" si="52"/>
        <v>0</v>
      </c>
      <c r="V367" s="30"/>
    </row>
    <row r="368" spans="1:22" hidden="1" x14ac:dyDescent="0.25">
      <c r="A368" s="72">
        <v>771</v>
      </c>
      <c r="B368" s="12" t="s">
        <v>640</v>
      </c>
      <c r="C368" s="73">
        <v>44927</v>
      </c>
      <c r="D368" s="73">
        <v>73415</v>
      </c>
      <c r="E368" s="31" t="str">
        <f t="shared" si="49"/>
        <v>771 Portulak</v>
      </c>
      <c r="F368" s="110"/>
      <c r="H368" s="30"/>
      <c r="I368" s="30"/>
      <c r="J368" s="30"/>
      <c r="K368" s="30"/>
      <c r="L368" s="30"/>
      <c r="N368" s="30">
        <f t="shared" si="53"/>
        <v>0</v>
      </c>
      <c r="O368" s="30">
        <f t="shared" si="54"/>
        <v>0</v>
      </c>
      <c r="P368" s="30">
        <f t="shared" si="55"/>
        <v>0</v>
      </c>
      <c r="Q368" s="30">
        <f t="shared" si="56"/>
        <v>0</v>
      </c>
      <c r="R368" s="30">
        <f t="shared" si="57"/>
        <v>0</v>
      </c>
      <c r="S368" s="30">
        <f t="shared" si="50"/>
        <v>0</v>
      </c>
      <c r="T368" s="30">
        <f t="shared" si="51"/>
        <v>0</v>
      </c>
      <c r="U368" s="30">
        <f t="shared" si="52"/>
        <v>0</v>
      </c>
      <c r="V368" s="30"/>
    </row>
    <row r="369" spans="1:22" hidden="1" x14ac:dyDescent="0.25">
      <c r="A369" s="72">
        <v>772</v>
      </c>
      <c r="B369" s="12" t="s">
        <v>641</v>
      </c>
      <c r="C369" s="73">
        <v>44927</v>
      </c>
      <c r="D369" s="73">
        <v>73415</v>
      </c>
      <c r="E369" s="31" t="str">
        <f t="shared" si="49"/>
        <v>772 Nelken (Bartnelke, Land-/Edelnelke)</v>
      </c>
      <c r="F369" s="110"/>
      <c r="H369" s="30"/>
      <c r="I369" s="30"/>
      <c r="J369" s="30"/>
      <c r="K369" s="30"/>
      <c r="L369" s="30"/>
      <c r="N369" s="30">
        <f t="shared" si="53"/>
        <v>0</v>
      </c>
      <c r="O369" s="30">
        <f t="shared" si="54"/>
        <v>0</v>
      </c>
      <c r="P369" s="30">
        <f t="shared" si="55"/>
        <v>0</v>
      </c>
      <c r="Q369" s="30">
        <f t="shared" si="56"/>
        <v>0</v>
      </c>
      <c r="R369" s="30">
        <f t="shared" si="57"/>
        <v>0</v>
      </c>
      <c r="S369" s="30">
        <f t="shared" si="50"/>
        <v>0</v>
      </c>
      <c r="T369" s="30">
        <f t="shared" si="51"/>
        <v>0</v>
      </c>
      <c r="U369" s="30">
        <f t="shared" si="52"/>
        <v>0</v>
      </c>
      <c r="V369" s="30"/>
    </row>
    <row r="370" spans="1:22" hidden="1" x14ac:dyDescent="0.25">
      <c r="A370" s="72">
        <v>773</v>
      </c>
      <c r="B370" s="12" t="s">
        <v>642</v>
      </c>
      <c r="C370" s="73">
        <v>44927</v>
      </c>
      <c r="D370" s="73">
        <v>73415</v>
      </c>
      <c r="E370" s="31" t="str">
        <f t="shared" si="49"/>
        <v>773 Gewöhnlicher Leberbalsam (Ageratum)</v>
      </c>
      <c r="F370" s="110"/>
      <c r="H370" s="30"/>
      <c r="I370" s="30"/>
      <c r="J370" s="30"/>
      <c r="K370" s="30"/>
      <c r="L370" s="30"/>
      <c r="N370" s="30">
        <f t="shared" si="53"/>
        <v>0</v>
      </c>
      <c r="O370" s="30">
        <f t="shared" si="54"/>
        <v>0</v>
      </c>
      <c r="P370" s="30">
        <f t="shared" si="55"/>
        <v>0</v>
      </c>
      <c r="Q370" s="30">
        <f t="shared" si="56"/>
        <v>0</v>
      </c>
      <c r="R370" s="30">
        <f t="shared" si="57"/>
        <v>0</v>
      </c>
      <c r="S370" s="30">
        <f t="shared" si="50"/>
        <v>0</v>
      </c>
      <c r="T370" s="30">
        <f t="shared" si="51"/>
        <v>0</v>
      </c>
      <c r="U370" s="30">
        <f t="shared" si="52"/>
        <v>0</v>
      </c>
      <c r="V370" s="30"/>
    </row>
    <row r="371" spans="1:22" hidden="1" x14ac:dyDescent="0.25">
      <c r="A371" s="72">
        <v>774</v>
      </c>
      <c r="B371" s="12" t="s">
        <v>643</v>
      </c>
      <c r="C371" s="73">
        <v>44927</v>
      </c>
      <c r="D371" s="73">
        <v>73415</v>
      </c>
      <c r="E371" s="31" t="str">
        <f t="shared" si="49"/>
        <v>774 Gelber Leberbalsam (Lonas)</v>
      </c>
      <c r="F371" s="110"/>
      <c r="H371" s="30"/>
      <c r="I371" s="30"/>
      <c r="J371" s="30"/>
      <c r="K371" s="30"/>
      <c r="L371" s="30"/>
      <c r="N371" s="30">
        <f t="shared" si="53"/>
        <v>0</v>
      </c>
      <c r="O371" s="30">
        <f t="shared" si="54"/>
        <v>0</v>
      </c>
      <c r="P371" s="30">
        <f t="shared" si="55"/>
        <v>0</v>
      </c>
      <c r="Q371" s="30">
        <f t="shared" si="56"/>
        <v>0</v>
      </c>
      <c r="R371" s="30">
        <f t="shared" si="57"/>
        <v>0</v>
      </c>
      <c r="S371" s="30">
        <f t="shared" si="50"/>
        <v>0</v>
      </c>
      <c r="T371" s="30">
        <f t="shared" si="51"/>
        <v>0</v>
      </c>
      <c r="U371" s="30">
        <f t="shared" si="52"/>
        <v>0</v>
      </c>
      <c r="V371" s="30"/>
    </row>
    <row r="372" spans="1:22" hidden="1" x14ac:dyDescent="0.25">
      <c r="A372" s="72">
        <v>775</v>
      </c>
      <c r="B372" s="12" t="s">
        <v>644</v>
      </c>
      <c r="C372" s="73">
        <v>44927</v>
      </c>
      <c r="D372" s="73">
        <v>73415</v>
      </c>
      <c r="E372" s="31" t="str">
        <f t="shared" si="49"/>
        <v>775 Kornblumen</v>
      </c>
      <c r="F372" s="110"/>
      <c r="H372" s="30"/>
      <c r="I372" s="30"/>
      <c r="J372" s="30"/>
      <c r="K372" s="30"/>
      <c r="L372" s="30"/>
      <c r="N372" s="30">
        <f t="shared" si="53"/>
        <v>0</v>
      </c>
      <c r="O372" s="30">
        <f t="shared" si="54"/>
        <v>0</v>
      </c>
      <c r="P372" s="30">
        <f t="shared" si="55"/>
        <v>0</v>
      </c>
      <c r="Q372" s="30">
        <f t="shared" si="56"/>
        <v>0</v>
      </c>
      <c r="R372" s="30">
        <f t="shared" si="57"/>
        <v>0</v>
      </c>
      <c r="S372" s="30">
        <f t="shared" si="50"/>
        <v>0</v>
      </c>
      <c r="T372" s="30">
        <f t="shared" si="51"/>
        <v>0</v>
      </c>
      <c r="U372" s="30">
        <f t="shared" si="52"/>
        <v>0</v>
      </c>
      <c r="V372" s="30"/>
    </row>
    <row r="373" spans="1:22" hidden="1" x14ac:dyDescent="0.25">
      <c r="A373" s="72">
        <v>776</v>
      </c>
      <c r="B373" s="12" t="s">
        <v>645</v>
      </c>
      <c r="C373" s="73">
        <v>44927</v>
      </c>
      <c r="D373" s="73">
        <v>73415</v>
      </c>
      <c r="E373" s="31" t="str">
        <f t="shared" si="49"/>
        <v>776 Veilchen (Horn-Veilchen, Garten-Stiefmütterchen, Wildes Stiefmütterchen)</v>
      </c>
      <c r="F373" s="110"/>
      <c r="H373" s="30"/>
      <c r="I373" s="30"/>
      <c r="J373" s="30"/>
      <c r="K373" s="30"/>
      <c r="L373" s="30"/>
      <c r="N373" s="30">
        <f t="shared" si="53"/>
        <v>0</v>
      </c>
      <c r="O373" s="30">
        <f t="shared" si="54"/>
        <v>0</v>
      </c>
      <c r="P373" s="30">
        <f t="shared" si="55"/>
        <v>0</v>
      </c>
      <c r="Q373" s="30">
        <f t="shared" si="56"/>
        <v>0</v>
      </c>
      <c r="R373" s="30">
        <f t="shared" si="57"/>
        <v>0</v>
      </c>
      <c r="S373" s="30">
        <f t="shared" si="50"/>
        <v>0</v>
      </c>
      <c r="T373" s="30">
        <f t="shared" si="51"/>
        <v>0</v>
      </c>
      <c r="U373" s="30">
        <f t="shared" si="52"/>
        <v>0</v>
      </c>
      <c r="V373" s="30"/>
    </row>
    <row r="374" spans="1:22" hidden="1" x14ac:dyDescent="0.25">
      <c r="A374" s="72">
        <v>777</v>
      </c>
      <c r="B374" s="12" t="s">
        <v>646</v>
      </c>
      <c r="C374" s="73">
        <v>44927</v>
      </c>
      <c r="D374" s="73">
        <v>73415</v>
      </c>
      <c r="E374" s="31" t="str">
        <f t="shared" si="49"/>
        <v>777 Phacelie (als Hauptkultur z.B. Saatgutvermehrung)</v>
      </c>
      <c r="F374" s="110"/>
      <c r="H374" s="30"/>
      <c r="I374" s="30"/>
      <c r="J374" s="30"/>
      <c r="K374" s="30"/>
      <c r="L374" s="30"/>
      <c r="N374" s="30">
        <f t="shared" si="53"/>
        <v>0</v>
      </c>
      <c r="O374" s="30">
        <f t="shared" si="54"/>
        <v>0</v>
      </c>
      <c r="P374" s="30">
        <f t="shared" si="55"/>
        <v>0</v>
      </c>
      <c r="Q374" s="30">
        <f t="shared" si="56"/>
        <v>0</v>
      </c>
      <c r="R374" s="30">
        <f t="shared" si="57"/>
        <v>0</v>
      </c>
      <c r="S374" s="30">
        <f t="shared" si="50"/>
        <v>0</v>
      </c>
      <c r="T374" s="30">
        <f t="shared" si="51"/>
        <v>0</v>
      </c>
      <c r="U374" s="30">
        <f t="shared" si="52"/>
        <v>0</v>
      </c>
      <c r="V374" s="30"/>
    </row>
    <row r="375" spans="1:22" hidden="1" x14ac:dyDescent="0.25">
      <c r="A375" s="72">
        <v>778</v>
      </c>
      <c r="B375" s="12" t="s">
        <v>647</v>
      </c>
      <c r="C375" s="73">
        <v>44927</v>
      </c>
      <c r="D375" s="73">
        <v>73415</v>
      </c>
      <c r="E375" s="31" t="str">
        <f t="shared" si="49"/>
        <v>778 Alpendistel</v>
      </c>
      <c r="F375" s="110"/>
      <c r="H375" s="30"/>
      <c r="I375" s="30"/>
      <c r="J375" s="30"/>
      <c r="K375" s="30"/>
      <c r="L375" s="30"/>
      <c r="N375" s="30">
        <f t="shared" si="53"/>
        <v>0</v>
      </c>
      <c r="O375" s="30">
        <f t="shared" si="54"/>
        <v>0</v>
      </c>
      <c r="P375" s="30">
        <f t="shared" si="55"/>
        <v>0</v>
      </c>
      <c r="Q375" s="30">
        <f t="shared" si="56"/>
        <v>0</v>
      </c>
      <c r="R375" s="30">
        <f t="shared" si="57"/>
        <v>0</v>
      </c>
      <c r="S375" s="30">
        <f t="shared" si="50"/>
        <v>0</v>
      </c>
      <c r="T375" s="30">
        <f t="shared" si="51"/>
        <v>0</v>
      </c>
      <c r="U375" s="30">
        <f t="shared" si="52"/>
        <v>0</v>
      </c>
      <c r="V375" s="30"/>
    </row>
    <row r="376" spans="1:22" hidden="1" x14ac:dyDescent="0.25">
      <c r="A376" s="72">
        <v>779</v>
      </c>
      <c r="B376" s="12" t="s">
        <v>648</v>
      </c>
      <c r="C376" s="73">
        <v>44927</v>
      </c>
      <c r="D376" s="73">
        <v>73415</v>
      </c>
      <c r="E376" s="31" t="str">
        <f t="shared" si="49"/>
        <v>779 Amacrinum</v>
      </c>
      <c r="F376" s="110"/>
      <c r="H376" s="30"/>
      <c r="I376" s="30"/>
      <c r="J376" s="30"/>
      <c r="K376" s="30"/>
      <c r="L376" s="30"/>
      <c r="N376" s="30">
        <f t="shared" si="53"/>
        <v>0</v>
      </c>
      <c r="O376" s="30">
        <f t="shared" si="54"/>
        <v>0</v>
      </c>
      <c r="P376" s="30">
        <f t="shared" si="55"/>
        <v>0</v>
      </c>
      <c r="Q376" s="30">
        <f t="shared" si="56"/>
        <v>0</v>
      </c>
      <c r="R376" s="30">
        <f t="shared" si="57"/>
        <v>0</v>
      </c>
      <c r="S376" s="30">
        <f t="shared" si="50"/>
        <v>0</v>
      </c>
      <c r="T376" s="30">
        <f t="shared" si="51"/>
        <v>0</v>
      </c>
      <c r="U376" s="30">
        <f t="shared" si="52"/>
        <v>0</v>
      </c>
      <c r="V376" s="30"/>
    </row>
    <row r="377" spans="1:22" hidden="1" x14ac:dyDescent="0.25">
      <c r="A377" s="72">
        <v>780</v>
      </c>
      <c r="B377" s="12" t="s">
        <v>424</v>
      </c>
      <c r="C377" s="73">
        <v>44927</v>
      </c>
      <c r="D377" s="73">
        <v>73415</v>
      </c>
      <c r="E377" s="31" t="str">
        <f t="shared" si="49"/>
        <v>780 Begonien</v>
      </c>
      <c r="F377" s="110"/>
      <c r="H377" s="30"/>
      <c r="I377" s="30"/>
      <c r="J377" s="30"/>
      <c r="K377" s="30"/>
      <c r="L377" s="30"/>
      <c r="N377" s="30" t="str">
        <f t="shared" si="53"/>
        <v>Gattung Begonia/Begonien</v>
      </c>
      <c r="O377" s="30">
        <f t="shared" si="54"/>
        <v>0</v>
      </c>
      <c r="P377" s="30">
        <f t="shared" si="55"/>
        <v>0</v>
      </c>
      <c r="Q377" s="30">
        <f t="shared" si="56"/>
        <v>0</v>
      </c>
      <c r="R377" s="30">
        <f t="shared" si="57"/>
        <v>0</v>
      </c>
      <c r="S377" s="30">
        <f t="shared" si="50"/>
        <v>0</v>
      </c>
      <c r="T377" s="30">
        <f t="shared" si="51"/>
        <v>0</v>
      </c>
      <c r="U377" s="30">
        <f t="shared" si="52"/>
        <v>0</v>
      </c>
      <c r="V377" s="30"/>
    </row>
    <row r="378" spans="1:22" hidden="1" x14ac:dyDescent="0.25">
      <c r="A378" s="72">
        <v>781</v>
      </c>
      <c r="B378" s="12" t="s">
        <v>649</v>
      </c>
      <c r="C378" s="73">
        <v>44927</v>
      </c>
      <c r="D378" s="73">
        <v>73415</v>
      </c>
      <c r="E378" s="31" t="str">
        <f t="shared" si="49"/>
        <v>781 Calla/Drachenwurz</v>
      </c>
      <c r="F378" s="110"/>
      <c r="H378" s="30"/>
      <c r="I378" s="30"/>
      <c r="J378" s="30"/>
      <c r="K378" s="30"/>
      <c r="L378" s="30"/>
      <c r="N378" s="30">
        <f t="shared" si="53"/>
        <v>0</v>
      </c>
      <c r="O378" s="30">
        <f t="shared" si="54"/>
        <v>0</v>
      </c>
      <c r="P378" s="30">
        <f t="shared" si="55"/>
        <v>0</v>
      </c>
      <c r="Q378" s="30">
        <f t="shared" si="56"/>
        <v>0</v>
      </c>
      <c r="R378" s="30">
        <f t="shared" si="57"/>
        <v>0</v>
      </c>
      <c r="S378" s="30">
        <f t="shared" si="50"/>
        <v>0</v>
      </c>
      <c r="T378" s="30">
        <f t="shared" si="51"/>
        <v>0</v>
      </c>
      <c r="U378" s="30">
        <f t="shared" si="52"/>
        <v>0</v>
      </c>
      <c r="V378" s="30"/>
    </row>
    <row r="379" spans="1:22" hidden="1" x14ac:dyDescent="0.25">
      <c r="A379" s="72">
        <v>782</v>
      </c>
      <c r="B379" s="12" t="s">
        <v>650</v>
      </c>
      <c r="C379" s="73">
        <v>44927</v>
      </c>
      <c r="D379" s="73">
        <v>73415</v>
      </c>
      <c r="E379" s="31" t="str">
        <f t="shared" si="49"/>
        <v>782 Glockenblumen (Campanula)</v>
      </c>
      <c r="F379" s="110"/>
      <c r="H379" s="30"/>
      <c r="I379" s="30"/>
      <c r="J379" s="30"/>
      <c r="K379" s="30"/>
      <c r="L379" s="30"/>
      <c r="N379" s="30">
        <f t="shared" si="53"/>
        <v>0</v>
      </c>
      <c r="O379" s="30">
        <f t="shared" si="54"/>
        <v>0</v>
      </c>
      <c r="P379" s="30">
        <f t="shared" si="55"/>
        <v>0</v>
      </c>
      <c r="Q379" s="30">
        <f t="shared" si="56"/>
        <v>0</v>
      </c>
      <c r="R379" s="30">
        <f t="shared" si="57"/>
        <v>0</v>
      </c>
      <c r="S379" s="30">
        <f t="shared" si="50"/>
        <v>0</v>
      </c>
      <c r="T379" s="30">
        <f t="shared" si="51"/>
        <v>0</v>
      </c>
      <c r="U379" s="30">
        <f t="shared" si="52"/>
        <v>0</v>
      </c>
      <c r="V379" s="30"/>
    </row>
    <row r="380" spans="1:22" hidden="1" x14ac:dyDescent="0.25">
      <c r="A380" s="72">
        <v>783</v>
      </c>
      <c r="B380" s="12" t="s">
        <v>651</v>
      </c>
      <c r="C380" s="73">
        <v>44927</v>
      </c>
      <c r="D380" s="73">
        <v>73415</v>
      </c>
      <c r="E380" s="31" t="str">
        <f t="shared" si="49"/>
        <v>783 Schildblume (Chelone)</v>
      </c>
      <c r="F380" s="110"/>
      <c r="H380" s="30"/>
      <c r="I380" s="30"/>
      <c r="J380" s="30"/>
      <c r="K380" s="30"/>
      <c r="L380" s="30"/>
      <c r="N380" s="30">
        <f t="shared" si="53"/>
        <v>0</v>
      </c>
      <c r="O380" s="30">
        <f t="shared" si="54"/>
        <v>0</v>
      </c>
      <c r="P380" s="30">
        <f t="shared" si="55"/>
        <v>0</v>
      </c>
      <c r="Q380" s="30">
        <f t="shared" si="56"/>
        <v>0</v>
      </c>
      <c r="R380" s="30">
        <f t="shared" si="57"/>
        <v>0</v>
      </c>
      <c r="S380" s="30">
        <f t="shared" si="50"/>
        <v>0</v>
      </c>
      <c r="T380" s="30">
        <f t="shared" si="51"/>
        <v>0</v>
      </c>
      <c r="U380" s="30">
        <f t="shared" si="52"/>
        <v>0</v>
      </c>
      <c r="V380" s="30"/>
    </row>
    <row r="381" spans="1:22" hidden="1" x14ac:dyDescent="0.25">
      <c r="A381" s="72">
        <v>784</v>
      </c>
      <c r="B381" s="12" t="s">
        <v>652</v>
      </c>
      <c r="C381" s="73">
        <v>44927</v>
      </c>
      <c r="D381" s="73">
        <v>73415</v>
      </c>
      <c r="E381" s="31" t="str">
        <f t="shared" si="49"/>
        <v>784 Christ-, Schnee-, Weihnachtsrose, Korischer Nieswurz</v>
      </c>
      <c r="F381" s="110"/>
      <c r="H381" s="30"/>
      <c r="I381" s="30"/>
      <c r="J381" s="30"/>
      <c r="K381" s="30"/>
      <c r="L381" s="30"/>
      <c r="N381" s="30">
        <f t="shared" si="53"/>
        <v>0</v>
      </c>
      <c r="O381" s="30">
        <f t="shared" si="54"/>
        <v>0</v>
      </c>
      <c r="P381" s="30">
        <f t="shared" si="55"/>
        <v>0</v>
      </c>
      <c r="Q381" s="30">
        <f t="shared" si="56"/>
        <v>0</v>
      </c>
      <c r="R381" s="30">
        <f t="shared" si="57"/>
        <v>0</v>
      </c>
      <c r="S381" s="30">
        <f t="shared" si="50"/>
        <v>0</v>
      </c>
      <c r="T381" s="30">
        <f t="shared" si="51"/>
        <v>0</v>
      </c>
      <c r="U381" s="30">
        <f t="shared" si="52"/>
        <v>0</v>
      </c>
      <c r="V381" s="30"/>
    </row>
    <row r="382" spans="1:22" hidden="1" x14ac:dyDescent="0.25">
      <c r="A382" s="72">
        <v>785</v>
      </c>
      <c r="B382" s="12" t="s">
        <v>653</v>
      </c>
      <c r="C382" s="73">
        <v>44927</v>
      </c>
      <c r="D382" s="73">
        <v>73415</v>
      </c>
      <c r="E382" s="31" t="str">
        <f t="shared" si="49"/>
        <v>785 Eukalyptus</v>
      </c>
      <c r="F382" s="110"/>
      <c r="H382" s="30"/>
      <c r="I382" s="30"/>
      <c r="J382" s="30"/>
      <c r="K382" s="30"/>
      <c r="L382" s="30"/>
      <c r="N382" s="30">
        <f t="shared" si="53"/>
        <v>0</v>
      </c>
      <c r="O382" s="30">
        <f t="shared" si="54"/>
        <v>0</v>
      </c>
      <c r="P382" s="30">
        <f t="shared" si="55"/>
        <v>0</v>
      </c>
      <c r="Q382" s="30">
        <f t="shared" si="56"/>
        <v>0</v>
      </c>
      <c r="R382" s="30">
        <f t="shared" si="57"/>
        <v>0</v>
      </c>
      <c r="S382" s="30">
        <f t="shared" si="50"/>
        <v>0</v>
      </c>
      <c r="T382" s="30">
        <f t="shared" si="51"/>
        <v>0</v>
      </c>
      <c r="U382" s="30">
        <f t="shared" si="52"/>
        <v>0</v>
      </c>
      <c r="V382" s="30"/>
    </row>
    <row r="383" spans="1:22" hidden="1" x14ac:dyDescent="0.25">
      <c r="A383" s="72">
        <v>786</v>
      </c>
      <c r="B383" s="12" t="s">
        <v>654</v>
      </c>
      <c r="C383" s="73">
        <v>44927</v>
      </c>
      <c r="D383" s="73">
        <v>73415</v>
      </c>
      <c r="E383" s="31" t="str">
        <f t="shared" si="49"/>
        <v>786 Fingerhut</v>
      </c>
      <c r="F383" s="110"/>
      <c r="H383" s="30"/>
      <c r="I383" s="30"/>
      <c r="J383" s="30"/>
      <c r="K383" s="30"/>
      <c r="L383" s="30"/>
      <c r="N383" s="30">
        <f t="shared" si="53"/>
        <v>0</v>
      </c>
      <c r="O383" s="30">
        <f t="shared" si="54"/>
        <v>0</v>
      </c>
      <c r="P383" s="30">
        <f t="shared" si="55"/>
        <v>0</v>
      </c>
      <c r="Q383" s="30">
        <f t="shared" si="56"/>
        <v>0</v>
      </c>
      <c r="R383" s="30">
        <f t="shared" si="57"/>
        <v>0</v>
      </c>
      <c r="S383" s="30">
        <f t="shared" si="50"/>
        <v>0</v>
      </c>
      <c r="T383" s="30">
        <f t="shared" si="51"/>
        <v>0</v>
      </c>
      <c r="U383" s="30">
        <f t="shared" si="52"/>
        <v>0</v>
      </c>
      <c r="V383" s="30"/>
    </row>
    <row r="384" spans="1:22" hidden="1" x14ac:dyDescent="0.25">
      <c r="A384" s="72">
        <v>787</v>
      </c>
      <c r="B384" s="12" t="s">
        <v>655</v>
      </c>
      <c r="C384" s="73">
        <v>44927</v>
      </c>
      <c r="D384" s="73">
        <v>73415</v>
      </c>
      <c r="E384" s="31" t="str">
        <f t="shared" si="49"/>
        <v>787 Fuchsien</v>
      </c>
      <c r="F384" s="110"/>
      <c r="H384" s="30"/>
      <c r="I384" s="30"/>
      <c r="J384" s="30"/>
      <c r="K384" s="30"/>
      <c r="L384" s="30"/>
      <c r="N384" s="30">
        <f t="shared" si="53"/>
        <v>0</v>
      </c>
      <c r="O384" s="30">
        <f t="shared" si="54"/>
        <v>0</v>
      </c>
      <c r="P384" s="30">
        <f t="shared" si="55"/>
        <v>0</v>
      </c>
      <c r="Q384" s="30">
        <f t="shared" si="56"/>
        <v>0</v>
      </c>
      <c r="R384" s="30">
        <f t="shared" si="57"/>
        <v>0</v>
      </c>
      <c r="S384" s="30">
        <f t="shared" si="50"/>
        <v>0</v>
      </c>
      <c r="T384" s="30">
        <f t="shared" si="51"/>
        <v>0</v>
      </c>
      <c r="U384" s="30">
        <f t="shared" si="52"/>
        <v>0</v>
      </c>
      <c r="V384" s="30"/>
    </row>
    <row r="385" spans="1:22" hidden="1" x14ac:dyDescent="0.25">
      <c r="A385" s="72">
        <v>788</v>
      </c>
      <c r="B385" s="12" t="s">
        <v>656</v>
      </c>
      <c r="C385" s="73">
        <v>44927</v>
      </c>
      <c r="D385" s="73">
        <v>73415</v>
      </c>
      <c r="E385" s="31" t="str">
        <f t="shared" ref="E385:E441" si="58">A385&amp;" "&amp;B385</f>
        <v>788 Geranien</v>
      </c>
      <c r="F385" s="110"/>
      <c r="H385" s="30"/>
      <c r="I385" s="30"/>
      <c r="J385" s="30"/>
      <c r="K385" s="30"/>
      <c r="L385" s="30"/>
      <c r="N385" s="30">
        <f t="shared" si="53"/>
        <v>0</v>
      </c>
      <c r="O385" s="30">
        <f t="shared" si="54"/>
        <v>0</v>
      </c>
      <c r="P385" s="30">
        <f t="shared" si="55"/>
        <v>0</v>
      </c>
      <c r="Q385" s="30">
        <f t="shared" si="56"/>
        <v>0</v>
      </c>
      <c r="R385" s="30">
        <f t="shared" si="57"/>
        <v>0</v>
      </c>
      <c r="S385" s="30">
        <f t="shared" ref="S385:S407" si="59">IF(OR(E385=$E$174,E385=$E$175),$S$178,0)</f>
        <v>0</v>
      </c>
      <c r="T385" s="30">
        <f t="shared" ref="T385:T407" si="60">IF(OR(E385=$E$180,E385=$E$181),$T$178,0)</f>
        <v>0</v>
      </c>
      <c r="U385" s="30">
        <f t="shared" ref="U385:U407" si="61">IF(OR(E385=$E$186,E385=$E$187,E385=$E$188),$U$178,0)</f>
        <v>0</v>
      </c>
      <c r="V385" s="30"/>
    </row>
    <row r="386" spans="1:22" hidden="1" x14ac:dyDescent="0.25">
      <c r="A386" s="72">
        <v>789</v>
      </c>
      <c r="B386" s="12" t="s">
        <v>657</v>
      </c>
      <c r="C386" s="73">
        <v>44927</v>
      </c>
      <c r="D386" s="73">
        <v>73415</v>
      </c>
      <c r="E386" s="31" t="str">
        <f t="shared" si="58"/>
        <v>789 Veronica/Hebe/Ehrenpreis</v>
      </c>
      <c r="F386" s="110"/>
      <c r="H386" s="30"/>
      <c r="I386" s="30"/>
      <c r="J386" s="30"/>
      <c r="K386" s="30"/>
      <c r="L386" s="30"/>
      <c r="N386" s="30">
        <f t="shared" ref="N386:N407" si="62">IF(OR(E386=$E$135,E386=$E$136),$N$178,0)</f>
        <v>0</v>
      </c>
      <c r="O386" s="30">
        <f t="shared" ref="O386:O407" si="63">IF(OR(E386=$E$141,E386=$E$142),$O$178,0)</f>
        <v>0</v>
      </c>
      <c r="P386" s="30">
        <f t="shared" ref="P386:P407" si="64">IF(OR(E386=$E$147,E386=$E$148),$P$178,0)</f>
        <v>0</v>
      </c>
      <c r="Q386" s="30">
        <f t="shared" ref="Q386:Q407" si="65">IF(OR(E386=$E$153,E386=$E$154),$Q$178,0)</f>
        <v>0</v>
      </c>
      <c r="R386" s="30">
        <f t="shared" ref="R386:R407" si="66">IF(OR(E386=$E$159,E386=$E$160,E386=$E$161,E386=$E$162),$R$178,0)</f>
        <v>0</v>
      </c>
      <c r="S386" s="30">
        <f t="shared" si="59"/>
        <v>0</v>
      </c>
      <c r="T386" s="30">
        <f t="shared" si="60"/>
        <v>0</v>
      </c>
      <c r="U386" s="30">
        <f t="shared" si="61"/>
        <v>0</v>
      </c>
      <c r="V386" s="30"/>
    </row>
    <row r="387" spans="1:22" hidden="1" x14ac:dyDescent="0.25">
      <c r="A387" s="72">
        <v>790</v>
      </c>
      <c r="B387" s="12" t="s">
        <v>658</v>
      </c>
      <c r="C387" s="73">
        <v>44927</v>
      </c>
      <c r="D387" s="73">
        <v>73415</v>
      </c>
      <c r="E387" s="31" t="str">
        <f t="shared" si="58"/>
        <v>790 Anemonen (Herbstanemone,Japanische Anemone)</v>
      </c>
      <c r="F387" s="110"/>
      <c r="H387" s="30"/>
      <c r="I387" s="30"/>
      <c r="J387" s="30"/>
      <c r="K387" s="30"/>
      <c r="L387" s="30"/>
      <c r="N387" s="30">
        <f t="shared" si="62"/>
        <v>0</v>
      </c>
      <c r="O387" s="30">
        <f t="shared" si="63"/>
        <v>0</v>
      </c>
      <c r="P387" s="30">
        <f t="shared" si="64"/>
        <v>0</v>
      </c>
      <c r="Q387" s="30">
        <f t="shared" si="65"/>
        <v>0</v>
      </c>
      <c r="R387" s="30">
        <f t="shared" si="66"/>
        <v>0</v>
      </c>
      <c r="S387" s="30">
        <f t="shared" si="59"/>
        <v>0</v>
      </c>
      <c r="T387" s="30">
        <f t="shared" si="60"/>
        <v>0</v>
      </c>
      <c r="U387" s="30">
        <f t="shared" si="61"/>
        <v>0</v>
      </c>
      <c r="V387" s="30"/>
    </row>
    <row r="388" spans="1:22" hidden="1" x14ac:dyDescent="0.25">
      <c r="A388" s="72">
        <v>791</v>
      </c>
      <c r="B388" s="12" t="s">
        <v>425</v>
      </c>
      <c r="C388" s="73">
        <v>44927</v>
      </c>
      <c r="D388" s="73">
        <v>73415</v>
      </c>
      <c r="E388" s="31" t="str">
        <f t="shared" si="58"/>
        <v>791 Knollenbegonien</v>
      </c>
      <c r="F388" s="110"/>
      <c r="H388" s="30"/>
      <c r="I388" s="30"/>
      <c r="J388" s="30"/>
      <c r="K388" s="30"/>
      <c r="L388" s="30"/>
      <c r="N388" s="30" t="str">
        <f t="shared" si="62"/>
        <v>Gattung Begonia/Begonien</v>
      </c>
      <c r="O388" s="30">
        <f t="shared" si="63"/>
        <v>0</v>
      </c>
      <c r="P388" s="30">
        <f t="shared" si="64"/>
        <v>0</v>
      </c>
      <c r="Q388" s="30">
        <f t="shared" si="65"/>
        <v>0</v>
      </c>
      <c r="R388" s="30">
        <f t="shared" si="66"/>
        <v>0</v>
      </c>
      <c r="S388" s="30">
        <f t="shared" si="59"/>
        <v>0</v>
      </c>
      <c r="T388" s="30">
        <f t="shared" si="60"/>
        <v>0</v>
      </c>
      <c r="U388" s="30">
        <f t="shared" si="61"/>
        <v>0</v>
      </c>
      <c r="V388" s="30"/>
    </row>
    <row r="389" spans="1:22" hidden="1" x14ac:dyDescent="0.25">
      <c r="A389" s="72">
        <v>792</v>
      </c>
      <c r="B389" s="12" t="s">
        <v>659</v>
      </c>
      <c r="C389" s="73">
        <v>44927</v>
      </c>
      <c r="D389" s="73">
        <v>73415</v>
      </c>
      <c r="E389" s="31" t="str">
        <f t="shared" si="58"/>
        <v>792 Kornrade</v>
      </c>
      <c r="F389" s="110"/>
      <c r="H389" s="30"/>
      <c r="I389" s="30"/>
      <c r="J389" s="30"/>
      <c r="K389" s="30"/>
      <c r="L389" s="30"/>
      <c r="N389" s="30">
        <f t="shared" si="62"/>
        <v>0</v>
      </c>
      <c r="O389" s="30">
        <f t="shared" si="63"/>
        <v>0</v>
      </c>
      <c r="P389" s="30">
        <f t="shared" si="64"/>
        <v>0</v>
      </c>
      <c r="Q389" s="30">
        <f t="shared" si="65"/>
        <v>0</v>
      </c>
      <c r="R389" s="30">
        <f t="shared" si="66"/>
        <v>0</v>
      </c>
      <c r="S389" s="30">
        <f t="shared" si="59"/>
        <v>0</v>
      </c>
      <c r="T389" s="30">
        <f t="shared" si="60"/>
        <v>0</v>
      </c>
      <c r="U389" s="30">
        <f t="shared" si="61"/>
        <v>0</v>
      </c>
      <c r="V389" s="30"/>
    </row>
    <row r="390" spans="1:22" hidden="1" x14ac:dyDescent="0.25">
      <c r="A390" s="72">
        <v>793</v>
      </c>
      <c r="B390" s="12" t="s">
        <v>660</v>
      </c>
      <c r="C390" s="73">
        <v>44927</v>
      </c>
      <c r="D390" s="73">
        <v>73415</v>
      </c>
      <c r="E390" s="31" t="str">
        <f t="shared" si="58"/>
        <v>793 Leimkraut/Taubenkropf-Leimkraut</v>
      </c>
      <c r="F390" s="110"/>
      <c r="H390" s="30"/>
      <c r="I390" s="30"/>
      <c r="J390" s="30"/>
      <c r="K390" s="30"/>
      <c r="L390" s="30"/>
      <c r="N390" s="30">
        <f t="shared" si="62"/>
        <v>0</v>
      </c>
      <c r="O390" s="30">
        <f t="shared" si="63"/>
        <v>0</v>
      </c>
      <c r="P390" s="30">
        <f t="shared" si="64"/>
        <v>0</v>
      </c>
      <c r="Q390" s="30">
        <f t="shared" si="65"/>
        <v>0</v>
      </c>
      <c r="R390" s="30">
        <f t="shared" si="66"/>
        <v>0</v>
      </c>
      <c r="S390" s="30">
        <f t="shared" si="59"/>
        <v>0</v>
      </c>
      <c r="T390" s="30">
        <f t="shared" si="60"/>
        <v>0</v>
      </c>
      <c r="U390" s="30">
        <f t="shared" si="61"/>
        <v>0</v>
      </c>
      <c r="V390" s="30"/>
    </row>
    <row r="391" spans="1:22" hidden="1" x14ac:dyDescent="0.25">
      <c r="A391" s="72">
        <v>794</v>
      </c>
      <c r="B391" s="12" t="s">
        <v>661</v>
      </c>
      <c r="C391" s="73">
        <v>44927</v>
      </c>
      <c r="D391" s="73">
        <v>73415</v>
      </c>
      <c r="E391" s="31" t="str">
        <f t="shared" si="58"/>
        <v>794 Orchideen</v>
      </c>
      <c r="F391" s="110"/>
      <c r="H391" s="30"/>
      <c r="I391" s="30"/>
      <c r="J391" s="30"/>
      <c r="K391" s="30"/>
      <c r="L391" s="30"/>
      <c r="N391" s="30">
        <f t="shared" si="62"/>
        <v>0</v>
      </c>
      <c r="O391" s="30">
        <f t="shared" si="63"/>
        <v>0</v>
      </c>
      <c r="P391" s="30">
        <f t="shared" si="64"/>
        <v>0</v>
      </c>
      <c r="Q391" s="30">
        <f t="shared" si="65"/>
        <v>0</v>
      </c>
      <c r="R391" s="30">
        <f t="shared" si="66"/>
        <v>0</v>
      </c>
      <c r="S391" s="30">
        <f t="shared" si="59"/>
        <v>0</v>
      </c>
      <c r="T391" s="30">
        <f t="shared" si="60"/>
        <v>0</v>
      </c>
      <c r="U391" s="30">
        <f t="shared" si="61"/>
        <v>0</v>
      </c>
      <c r="V391" s="30"/>
    </row>
    <row r="392" spans="1:22" hidden="1" x14ac:dyDescent="0.25">
      <c r="A392" s="72">
        <v>795</v>
      </c>
      <c r="B392" s="12" t="s">
        <v>662</v>
      </c>
      <c r="C392" s="73">
        <v>44927</v>
      </c>
      <c r="D392" s="73">
        <v>73415</v>
      </c>
      <c r="E392" s="31" t="str">
        <f t="shared" si="58"/>
        <v>795 Pelargonien</v>
      </c>
      <c r="F392" s="110"/>
      <c r="H392" s="30"/>
      <c r="I392" s="30"/>
      <c r="J392" s="30"/>
      <c r="K392" s="30"/>
      <c r="L392" s="30"/>
      <c r="N392" s="30">
        <f t="shared" si="62"/>
        <v>0</v>
      </c>
      <c r="O392" s="30">
        <f t="shared" si="63"/>
        <v>0</v>
      </c>
      <c r="P392" s="30">
        <f t="shared" si="64"/>
        <v>0</v>
      </c>
      <c r="Q392" s="30">
        <f t="shared" si="65"/>
        <v>0</v>
      </c>
      <c r="R392" s="30">
        <f t="shared" si="66"/>
        <v>0</v>
      </c>
      <c r="S392" s="30">
        <f t="shared" si="59"/>
        <v>0</v>
      </c>
      <c r="T392" s="30">
        <f t="shared" si="60"/>
        <v>0</v>
      </c>
      <c r="U392" s="30">
        <f t="shared" si="61"/>
        <v>0</v>
      </c>
      <c r="V392" s="30"/>
    </row>
    <row r="393" spans="1:22" hidden="1" x14ac:dyDescent="0.25">
      <c r="A393" s="72">
        <v>796</v>
      </c>
      <c r="B393" s="12" t="s">
        <v>663</v>
      </c>
      <c r="C393" s="73">
        <v>44927</v>
      </c>
      <c r="D393" s="73">
        <v>73415</v>
      </c>
      <c r="E393" s="31" t="str">
        <f t="shared" si="58"/>
        <v>796 Fetthenne,Mauerpfeffer (Sedum)</v>
      </c>
      <c r="F393" s="110"/>
      <c r="H393" s="30"/>
      <c r="I393" s="30"/>
      <c r="J393" s="30"/>
      <c r="K393" s="30"/>
      <c r="L393" s="30"/>
      <c r="N393" s="30">
        <f t="shared" si="62"/>
        <v>0</v>
      </c>
      <c r="O393" s="30">
        <f t="shared" si="63"/>
        <v>0</v>
      </c>
      <c r="P393" s="30">
        <f t="shared" si="64"/>
        <v>0</v>
      </c>
      <c r="Q393" s="30">
        <f t="shared" si="65"/>
        <v>0</v>
      </c>
      <c r="R393" s="30">
        <f t="shared" si="66"/>
        <v>0</v>
      </c>
      <c r="S393" s="30">
        <f t="shared" si="59"/>
        <v>0</v>
      </c>
      <c r="T393" s="30">
        <f t="shared" si="60"/>
        <v>0</v>
      </c>
      <c r="U393" s="30">
        <f t="shared" si="61"/>
        <v>0</v>
      </c>
      <c r="V393" s="30"/>
    </row>
    <row r="394" spans="1:22" hidden="1" x14ac:dyDescent="0.25">
      <c r="A394" s="72">
        <v>797</v>
      </c>
      <c r="B394" s="12" t="s">
        <v>664</v>
      </c>
      <c r="C394" s="73">
        <v>44927</v>
      </c>
      <c r="D394" s="73">
        <v>73415</v>
      </c>
      <c r="E394" s="31" t="str">
        <f t="shared" si="58"/>
        <v>797 Rhizinus</v>
      </c>
      <c r="F394" s="110"/>
      <c r="H394" s="30"/>
      <c r="I394" s="30"/>
      <c r="J394" s="30"/>
      <c r="K394" s="30"/>
      <c r="L394" s="30"/>
      <c r="N394" s="30">
        <f t="shared" si="62"/>
        <v>0</v>
      </c>
      <c r="O394" s="30">
        <f t="shared" si="63"/>
        <v>0</v>
      </c>
      <c r="P394" s="30">
        <f t="shared" si="64"/>
        <v>0</v>
      </c>
      <c r="Q394" s="30">
        <f t="shared" si="65"/>
        <v>0</v>
      </c>
      <c r="R394" s="30">
        <f t="shared" si="66"/>
        <v>0</v>
      </c>
      <c r="S394" s="30">
        <f t="shared" si="59"/>
        <v>0</v>
      </c>
      <c r="T394" s="30">
        <f t="shared" si="60"/>
        <v>0</v>
      </c>
      <c r="U394" s="30">
        <f t="shared" si="61"/>
        <v>0</v>
      </c>
      <c r="V394" s="30"/>
    </row>
    <row r="395" spans="1:22" hidden="1" x14ac:dyDescent="0.25">
      <c r="A395" s="72">
        <v>798</v>
      </c>
      <c r="B395" s="12" t="s">
        <v>665</v>
      </c>
      <c r="C395" s="73">
        <v>44927</v>
      </c>
      <c r="D395" s="73">
        <v>73415</v>
      </c>
      <c r="E395" s="31" t="str">
        <f t="shared" si="58"/>
        <v>798 Ramtillkraut</v>
      </c>
      <c r="F395" s="110"/>
      <c r="H395" s="30"/>
      <c r="I395" s="30"/>
      <c r="J395" s="30"/>
      <c r="K395" s="30"/>
      <c r="L395" s="30"/>
      <c r="N395" s="30">
        <f t="shared" si="62"/>
        <v>0</v>
      </c>
      <c r="O395" s="30">
        <f t="shared" si="63"/>
        <v>0</v>
      </c>
      <c r="P395" s="30">
        <f t="shared" si="64"/>
        <v>0</v>
      </c>
      <c r="Q395" s="30">
        <f t="shared" si="65"/>
        <v>0</v>
      </c>
      <c r="R395" s="30">
        <f t="shared" si="66"/>
        <v>0</v>
      </c>
      <c r="S395" s="30">
        <f t="shared" si="59"/>
        <v>0</v>
      </c>
      <c r="T395" s="30">
        <f t="shared" si="60"/>
        <v>0</v>
      </c>
      <c r="U395" s="30">
        <f t="shared" si="61"/>
        <v>0</v>
      </c>
      <c r="V395" s="30"/>
    </row>
    <row r="396" spans="1:22" hidden="1" x14ac:dyDescent="0.25">
      <c r="A396" s="72">
        <v>799</v>
      </c>
      <c r="B396" s="12" t="s">
        <v>666</v>
      </c>
      <c r="C396" s="73">
        <v>44927</v>
      </c>
      <c r="D396" s="73">
        <v>73415</v>
      </c>
      <c r="E396" s="31" t="str">
        <f t="shared" si="58"/>
        <v>799 Husarenknopf (Sanvitalia)</v>
      </c>
      <c r="F396" s="110"/>
      <c r="H396" s="30"/>
      <c r="I396" s="30"/>
      <c r="J396" s="30"/>
      <c r="K396" s="30"/>
      <c r="L396" s="30"/>
      <c r="N396" s="30">
        <f t="shared" si="62"/>
        <v>0</v>
      </c>
      <c r="O396" s="30">
        <f t="shared" si="63"/>
        <v>0</v>
      </c>
      <c r="P396" s="30">
        <f t="shared" si="64"/>
        <v>0</v>
      </c>
      <c r="Q396" s="30">
        <f t="shared" si="65"/>
        <v>0</v>
      </c>
      <c r="R396" s="30">
        <f t="shared" si="66"/>
        <v>0</v>
      </c>
      <c r="S396" s="30">
        <f t="shared" si="59"/>
        <v>0</v>
      </c>
      <c r="T396" s="30">
        <f t="shared" si="60"/>
        <v>0</v>
      </c>
      <c r="U396" s="30">
        <f t="shared" si="61"/>
        <v>0</v>
      </c>
      <c r="V396" s="30"/>
    </row>
    <row r="397" spans="1:22" hidden="1" x14ac:dyDescent="0.25">
      <c r="A397" s="72">
        <v>801</v>
      </c>
      <c r="B397" s="12" t="s">
        <v>667</v>
      </c>
      <c r="C397" s="73">
        <v>44927</v>
      </c>
      <c r="D397" s="73">
        <v>73415</v>
      </c>
      <c r="E397" s="31" t="str">
        <f t="shared" si="58"/>
        <v>801 Energiepflanze einer Gattung/Art, die in der aktuellen Liste nicht aufgeführt ist</v>
      </c>
      <c r="F397" s="110"/>
      <c r="H397" s="30"/>
      <c r="I397" s="30"/>
      <c r="J397" s="30"/>
      <c r="K397" s="30"/>
      <c r="L397" s="30"/>
      <c r="N397" s="30">
        <f t="shared" si="62"/>
        <v>0</v>
      </c>
      <c r="O397" s="30">
        <f t="shared" si="63"/>
        <v>0</v>
      </c>
      <c r="P397" s="30">
        <f t="shared" si="64"/>
        <v>0</v>
      </c>
      <c r="Q397" s="30">
        <f t="shared" si="65"/>
        <v>0</v>
      </c>
      <c r="R397" s="30">
        <f t="shared" si="66"/>
        <v>0</v>
      </c>
      <c r="S397" s="30">
        <f t="shared" si="59"/>
        <v>0</v>
      </c>
      <c r="T397" s="30">
        <f t="shared" si="60"/>
        <v>0</v>
      </c>
      <c r="U397" s="30">
        <f t="shared" si="61"/>
        <v>0</v>
      </c>
      <c r="V397" s="30"/>
    </row>
    <row r="398" spans="1:22" hidden="1" x14ac:dyDescent="0.25">
      <c r="A398" s="72">
        <v>866</v>
      </c>
      <c r="B398" s="12" t="s">
        <v>668</v>
      </c>
      <c r="C398" s="73">
        <v>44927</v>
      </c>
      <c r="D398" s="73">
        <v>73415</v>
      </c>
      <c r="E398" s="31" t="str">
        <f t="shared" si="58"/>
        <v>866 Pflanzenmischungen mit Hanf</v>
      </c>
      <c r="F398" s="110"/>
      <c r="H398" s="30"/>
      <c r="I398" s="30"/>
      <c r="J398" s="30"/>
      <c r="K398" s="30"/>
      <c r="L398" s="30"/>
      <c r="N398" s="30">
        <f t="shared" si="62"/>
        <v>0</v>
      </c>
      <c r="O398" s="30">
        <f t="shared" si="63"/>
        <v>0</v>
      </c>
      <c r="P398" s="30">
        <f t="shared" si="64"/>
        <v>0</v>
      </c>
      <c r="Q398" s="30">
        <f t="shared" si="65"/>
        <v>0</v>
      </c>
      <c r="R398" s="30">
        <f t="shared" si="66"/>
        <v>0</v>
      </c>
      <c r="S398" s="30">
        <f t="shared" si="59"/>
        <v>0</v>
      </c>
      <c r="T398" s="30">
        <f t="shared" si="60"/>
        <v>0</v>
      </c>
      <c r="U398" s="30">
        <f t="shared" si="61"/>
        <v>0</v>
      </c>
      <c r="V398" s="30"/>
    </row>
    <row r="399" spans="1:22" hidden="1" x14ac:dyDescent="0.25">
      <c r="A399" s="72">
        <v>871</v>
      </c>
      <c r="B399" s="12" t="s">
        <v>669</v>
      </c>
      <c r="C399" s="73">
        <v>44927</v>
      </c>
      <c r="D399" s="73">
        <v>73415</v>
      </c>
      <c r="E399" s="31" t="str">
        <f t="shared" si="58"/>
        <v>871 Wildpflanzenmischung zur Energieerzeugung</v>
      </c>
      <c r="F399" s="110"/>
      <c r="H399" s="30"/>
      <c r="I399" s="30"/>
      <c r="J399" s="30"/>
      <c r="K399" s="30"/>
      <c r="L399" s="30"/>
      <c r="N399" s="30">
        <f t="shared" si="62"/>
        <v>0</v>
      </c>
      <c r="O399" s="30">
        <f t="shared" si="63"/>
        <v>0</v>
      </c>
      <c r="P399" s="30">
        <f t="shared" si="64"/>
        <v>0</v>
      </c>
      <c r="Q399" s="30">
        <f t="shared" si="65"/>
        <v>0</v>
      </c>
      <c r="R399" s="30">
        <f t="shared" si="66"/>
        <v>0</v>
      </c>
      <c r="S399" s="30">
        <f t="shared" si="59"/>
        <v>0</v>
      </c>
      <c r="T399" s="30">
        <f t="shared" si="60"/>
        <v>0</v>
      </c>
      <c r="U399" s="30">
        <f t="shared" si="61"/>
        <v>0</v>
      </c>
      <c r="V399" s="30"/>
    </row>
    <row r="400" spans="1:22" hidden="1" x14ac:dyDescent="0.25">
      <c r="A400" s="72">
        <v>910</v>
      </c>
      <c r="B400" s="12" t="s">
        <v>670</v>
      </c>
      <c r="C400" s="73">
        <v>44927</v>
      </c>
      <c r="D400" s="73">
        <v>73415</v>
      </c>
      <c r="E400" s="31" t="str">
        <f t="shared" si="58"/>
        <v>910 Wildäsungsfläche</v>
      </c>
      <c r="F400" s="110"/>
      <c r="H400" s="30"/>
      <c r="I400" s="30"/>
      <c r="J400" s="30"/>
      <c r="K400" s="30"/>
      <c r="L400" s="30"/>
      <c r="N400" s="30">
        <f t="shared" si="62"/>
        <v>0</v>
      </c>
      <c r="O400" s="30">
        <f t="shared" si="63"/>
        <v>0</v>
      </c>
      <c r="P400" s="30">
        <f t="shared" si="64"/>
        <v>0</v>
      </c>
      <c r="Q400" s="30">
        <f t="shared" si="65"/>
        <v>0</v>
      </c>
      <c r="R400" s="30">
        <f t="shared" si="66"/>
        <v>0</v>
      </c>
      <c r="S400" s="30">
        <f t="shared" si="59"/>
        <v>0</v>
      </c>
      <c r="T400" s="30">
        <f t="shared" si="60"/>
        <v>0</v>
      </c>
      <c r="U400" s="30">
        <f t="shared" si="61"/>
        <v>0</v>
      </c>
      <c r="V400" s="30"/>
    </row>
    <row r="401" spans="1:22" hidden="1" x14ac:dyDescent="0.25">
      <c r="A401" s="72">
        <v>911</v>
      </c>
      <c r="B401" s="12" t="s">
        <v>441</v>
      </c>
      <c r="C401" s="73">
        <v>44927</v>
      </c>
      <c r="D401" s="73">
        <v>73415</v>
      </c>
      <c r="E401" s="31" t="str">
        <f t="shared" si="58"/>
        <v>911 (Beta-)Rübensamenvermehrung</v>
      </c>
      <c r="F401" s="110"/>
      <c r="H401" s="30"/>
      <c r="I401" s="30"/>
      <c r="J401" s="30"/>
      <c r="K401" s="30"/>
      <c r="L401" s="30"/>
      <c r="N401" s="30">
        <f t="shared" si="62"/>
        <v>0</v>
      </c>
      <c r="O401" s="30">
        <f t="shared" si="63"/>
        <v>0</v>
      </c>
      <c r="P401" s="30">
        <f t="shared" si="64"/>
        <v>0</v>
      </c>
      <c r="Q401" s="30">
        <f t="shared" si="65"/>
        <v>0</v>
      </c>
      <c r="R401" s="30" t="str">
        <f t="shared" si="66"/>
        <v>Gattung Rüben</v>
      </c>
      <c r="S401" s="30">
        <f t="shared" si="59"/>
        <v>0</v>
      </c>
      <c r="T401" s="30">
        <f t="shared" si="60"/>
        <v>0</v>
      </c>
      <c r="U401" s="30">
        <f t="shared" si="61"/>
        <v>0</v>
      </c>
      <c r="V401" s="30"/>
    </row>
    <row r="402" spans="1:22" hidden="1" x14ac:dyDescent="0.25">
      <c r="A402" s="72">
        <v>912</v>
      </c>
      <c r="B402" s="12" t="s">
        <v>671</v>
      </c>
      <c r="C402" s="73">
        <v>44927</v>
      </c>
      <c r="D402" s="73">
        <v>73415</v>
      </c>
      <c r="E402" s="31" t="str">
        <f t="shared" si="58"/>
        <v>912 Grassamenvermehrung</v>
      </c>
      <c r="F402" s="110"/>
      <c r="H402" s="30"/>
      <c r="I402" s="30"/>
      <c r="J402" s="30"/>
      <c r="K402" s="30"/>
      <c r="L402" s="30"/>
      <c r="N402" s="30">
        <f t="shared" si="62"/>
        <v>0</v>
      </c>
      <c r="O402" s="30">
        <f t="shared" si="63"/>
        <v>0</v>
      </c>
      <c r="P402" s="30">
        <f t="shared" si="64"/>
        <v>0</v>
      </c>
      <c r="Q402" s="30">
        <f t="shared" si="65"/>
        <v>0</v>
      </c>
      <c r="R402" s="30">
        <f t="shared" si="66"/>
        <v>0</v>
      </c>
      <c r="S402" s="30">
        <f t="shared" si="59"/>
        <v>0</v>
      </c>
      <c r="T402" s="30">
        <f t="shared" si="60"/>
        <v>0</v>
      </c>
      <c r="U402" s="30">
        <f t="shared" si="61"/>
        <v>0</v>
      </c>
      <c r="V402" s="30"/>
    </row>
    <row r="403" spans="1:22" hidden="1" x14ac:dyDescent="0.25">
      <c r="A403" s="72">
        <v>913</v>
      </c>
      <c r="B403" s="12" t="s">
        <v>672</v>
      </c>
      <c r="C403" s="73">
        <v>44927</v>
      </c>
      <c r="D403" s="73">
        <v>73415</v>
      </c>
      <c r="E403" s="31" t="str">
        <f t="shared" si="58"/>
        <v>913 Wildsamenvermehrung</v>
      </c>
      <c r="F403" s="110"/>
      <c r="H403" s="30"/>
      <c r="I403" s="30"/>
      <c r="J403" s="30"/>
      <c r="K403" s="30"/>
      <c r="L403" s="30"/>
      <c r="N403" s="30">
        <f t="shared" si="62"/>
        <v>0</v>
      </c>
      <c r="O403" s="30">
        <f t="shared" si="63"/>
        <v>0</v>
      </c>
      <c r="P403" s="30">
        <f t="shared" si="64"/>
        <v>0</v>
      </c>
      <c r="Q403" s="30">
        <f t="shared" si="65"/>
        <v>0</v>
      </c>
      <c r="R403" s="30">
        <f t="shared" si="66"/>
        <v>0</v>
      </c>
      <c r="S403" s="30">
        <f t="shared" si="59"/>
        <v>0</v>
      </c>
      <c r="T403" s="30">
        <f t="shared" si="60"/>
        <v>0</v>
      </c>
      <c r="U403" s="30">
        <f t="shared" si="61"/>
        <v>0</v>
      </c>
      <c r="V403" s="30"/>
    </row>
    <row r="404" spans="1:22" hidden="1" x14ac:dyDescent="0.25">
      <c r="A404" s="72">
        <v>914</v>
      </c>
      <c r="B404" s="12" t="s">
        <v>673</v>
      </c>
      <c r="C404" s="73">
        <v>44927</v>
      </c>
      <c r="D404" s="73">
        <v>73415</v>
      </c>
      <c r="E404" s="31" t="str">
        <f t="shared" si="58"/>
        <v>914 Versuchsflächen mit mehreren beihilfefähigen Kulturarten</v>
      </c>
      <c r="F404" s="110"/>
      <c r="H404" s="30"/>
      <c r="I404" s="30"/>
      <c r="J404" s="30"/>
      <c r="K404" s="30"/>
      <c r="L404" s="30"/>
      <c r="N404" s="30">
        <f t="shared" si="62"/>
        <v>0</v>
      </c>
      <c r="O404" s="30">
        <f t="shared" si="63"/>
        <v>0</v>
      </c>
      <c r="P404" s="30">
        <f t="shared" si="64"/>
        <v>0</v>
      </c>
      <c r="Q404" s="30">
        <f t="shared" si="65"/>
        <v>0</v>
      </c>
      <c r="R404" s="30">
        <f t="shared" si="66"/>
        <v>0</v>
      </c>
      <c r="S404" s="30">
        <f t="shared" si="59"/>
        <v>0</v>
      </c>
      <c r="T404" s="30">
        <f t="shared" si="60"/>
        <v>0</v>
      </c>
      <c r="U404" s="30">
        <f t="shared" si="61"/>
        <v>0</v>
      </c>
      <c r="V404" s="30"/>
    </row>
    <row r="405" spans="1:22" hidden="1" x14ac:dyDescent="0.25">
      <c r="A405" s="72">
        <v>917</v>
      </c>
      <c r="B405" s="12" t="s">
        <v>674</v>
      </c>
      <c r="C405" s="73">
        <v>44927</v>
      </c>
      <c r="D405" s="73">
        <v>45291</v>
      </c>
      <c r="E405" s="31" t="str">
        <f t="shared" si="58"/>
        <v>917 Mischkulturen</v>
      </c>
      <c r="F405" s="110"/>
      <c r="H405" s="30"/>
      <c r="I405" s="30"/>
      <c r="J405" s="30"/>
      <c r="K405" s="30"/>
      <c r="L405" s="30"/>
      <c r="N405" s="30">
        <f t="shared" si="62"/>
        <v>0</v>
      </c>
      <c r="O405" s="30">
        <f t="shared" si="63"/>
        <v>0</v>
      </c>
      <c r="P405" s="30">
        <f t="shared" si="64"/>
        <v>0</v>
      </c>
      <c r="Q405" s="30">
        <f t="shared" si="65"/>
        <v>0</v>
      </c>
      <c r="R405" s="30">
        <f t="shared" si="66"/>
        <v>0</v>
      </c>
      <c r="S405" s="30">
        <f t="shared" si="59"/>
        <v>0</v>
      </c>
      <c r="T405" s="30">
        <f t="shared" si="60"/>
        <v>0</v>
      </c>
      <c r="U405" s="30">
        <f t="shared" si="61"/>
        <v>0</v>
      </c>
      <c r="V405" s="30"/>
    </row>
    <row r="406" spans="1:22" hidden="1" x14ac:dyDescent="0.25">
      <c r="A406" s="72">
        <v>941</v>
      </c>
      <c r="B406" s="12" t="s">
        <v>675</v>
      </c>
      <c r="C406" s="73">
        <v>44927</v>
      </c>
      <c r="D406" s="73">
        <v>73415</v>
      </c>
      <c r="E406" s="31" t="str">
        <f t="shared" si="58"/>
        <v>941 Gründüngung im Hauptfruchtanbau</v>
      </c>
      <c r="F406" s="110"/>
      <c r="H406" s="30"/>
      <c r="I406" s="30"/>
      <c r="J406" s="30"/>
      <c r="K406" s="30"/>
      <c r="L406" s="30"/>
      <c r="N406" s="30">
        <f t="shared" si="62"/>
        <v>0</v>
      </c>
      <c r="O406" s="30">
        <f t="shared" si="63"/>
        <v>0</v>
      </c>
      <c r="P406" s="30">
        <f t="shared" si="64"/>
        <v>0</v>
      </c>
      <c r="Q406" s="30">
        <f t="shared" si="65"/>
        <v>0</v>
      </c>
      <c r="R406" s="30">
        <f t="shared" si="66"/>
        <v>0</v>
      </c>
      <c r="S406" s="30">
        <f t="shared" si="59"/>
        <v>0</v>
      </c>
      <c r="T406" s="30">
        <f t="shared" si="60"/>
        <v>0</v>
      </c>
      <c r="U406" s="30">
        <f t="shared" si="61"/>
        <v>0</v>
      </c>
      <c r="V406" s="30"/>
    </row>
    <row r="407" spans="1:22" hidden="1" x14ac:dyDescent="0.25">
      <c r="A407" s="75">
        <v>999</v>
      </c>
      <c r="B407" s="76" t="s">
        <v>676</v>
      </c>
      <c r="C407" s="77">
        <v>44927</v>
      </c>
      <c r="D407" s="77">
        <v>73415</v>
      </c>
      <c r="E407" s="31" t="str">
        <f t="shared" si="58"/>
        <v>999 Ackerkultur einer Gattung/Art, die in der aktuellen Liste nicht aufgeführt ist</v>
      </c>
      <c r="F407" s="110"/>
      <c r="H407" s="30"/>
      <c r="I407" s="30"/>
      <c r="J407" s="30"/>
      <c r="K407" s="30"/>
      <c r="L407" s="30"/>
      <c r="N407" s="30">
        <f t="shared" si="62"/>
        <v>0</v>
      </c>
      <c r="O407" s="30">
        <f t="shared" si="63"/>
        <v>0</v>
      </c>
      <c r="P407" s="30">
        <f t="shared" si="64"/>
        <v>0</v>
      </c>
      <c r="Q407" s="30">
        <f t="shared" si="65"/>
        <v>0</v>
      </c>
      <c r="R407" s="30">
        <f t="shared" si="66"/>
        <v>0</v>
      </c>
      <c r="S407" s="30">
        <f t="shared" si="59"/>
        <v>0</v>
      </c>
      <c r="T407" s="30">
        <f t="shared" si="60"/>
        <v>0</v>
      </c>
      <c r="U407" s="30">
        <f t="shared" si="61"/>
        <v>0</v>
      </c>
      <c r="V407" s="30"/>
    </row>
    <row r="408" spans="1:22" hidden="1" x14ac:dyDescent="0.25">
      <c r="A408" s="69" t="s">
        <v>362</v>
      </c>
      <c r="B408" s="69" t="s">
        <v>363</v>
      </c>
      <c r="C408" s="69" t="s">
        <v>364</v>
      </c>
      <c r="D408" s="69" t="s">
        <v>3</v>
      </c>
      <c r="E408" s="31"/>
      <c r="F408" s="11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</row>
    <row r="409" spans="1:22" hidden="1" x14ac:dyDescent="0.25">
      <c r="A409" s="70">
        <v>865</v>
      </c>
      <c r="B409" s="69" t="s">
        <v>700</v>
      </c>
      <c r="C409" s="70">
        <v>2023</v>
      </c>
      <c r="D409" s="69" t="s">
        <v>701</v>
      </c>
      <c r="E409" s="31"/>
      <c r="F409" s="11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</row>
    <row r="410" spans="1:22" hidden="1" x14ac:dyDescent="0.25">
      <c r="A410" s="187" t="s">
        <v>367</v>
      </c>
      <c r="B410" s="187"/>
      <c r="C410" s="187"/>
      <c r="D410" s="187"/>
      <c r="E410" s="31"/>
      <c r="F410" s="11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</row>
    <row r="411" spans="1:22" hidden="1" x14ac:dyDescent="0.25">
      <c r="A411" s="125" t="s">
        <v>368</v>
      </c>
      <c r="B411" s="125" t="s">
        <v>369</v>
      </c>
      <c r="C411" s="125" t="s">
        <v>370</v>
      </c>
      <c r="D411" s="125" t="s">
        <v>371</v>
      </c>
      <c r="E411" s="31"/>
      <c r="F411" s="11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</row>
    <row r="412" spans="1:22" hidden="1" x14ac:dyDescent="0.25">
      <c r="A412" s="72">
        <v>41</v>
      </c>
      <c r="B412" s="12" t="s">
        <v>478</v>
      </c>
      <c r="C412" s="73">
        <v>42370</v>
      </c>
      <c r="D412" s="73">
        <v>73415</v>
      </c>
      <c r="E412" s="31" t="str">
        <f t="shared" si="58"/>
        <v>41 Wiesen Umwandlung AUKM (Ackerstatus)</v>
      </c>
      <c r="F412" s="11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</row>
    <row r="413" spans="1:22" hidden="1" x14ac:dyDescent="0.25">
      <c r="A413" s="72">
        <v>42</v>
      </c>
      <c r="B413" s="12" t="s">
        <v>479</v>
      </c>
      <c r="C413" s="73">
        <v>42370</v>
      </c>
      <c r="D413" s="73">
        <v>73415</v>
      </c>
      <c r="E413" s="31" t="str">
        <f t="shared" si="58"/>
        <v>42 Mähweiden Umwandlung AUKM (Ackerstatus)</v>
      </c>
      <c r="F413" s="11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</row>
    <row r="414" spans="1:22" hidden="1" x14ac:dyDescent="0.25">
      <c r="A414" s="72">
        <v>43</v>
      </c>
      <c r="B414" s="12" t="s">
        <v>480</v>
      </c>
      <c r="C414" s="73">
        <v>42370</v>
      </c>
      <c r="D414" s="73">
        <v>73415</v>
      </c>
      <c r="E414" s="31" t="str">
        <f t="shared" si="58"/>
        <v>43 Weiden Umwandlung AUKM (Ackerstatus)</v>
      </c>
      <c r="F414" s="11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</row>
    <row r="415" spans="1:22" hidden="1" x14ac:dyDescent="0.25">
      <c r="A415" s="72">
        <v>44</v>
      </c>
      <c r="B415" s="12" t="s">
        <v>481</v>
      </c>
      <c r="C415" s="73">
        <v>42736</v>
      </c>
      <c r="D415" s="73">
        <v>73415</v>
      </c>
      <c r="E415" s="31" t="str">
        <f t="shared" si="58"/>
        <v>44 Hutung Umwandlung AUKM (Ackerstatus)</v>
      </c>
      <c r="F415" s="11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</row>
    <row r="416" spans="1:22" hidden="1" x14ac:dyDescent="0.25">
      <c r="A416" s="72">
        <v>48</v>
      </c>
      <c r="B416" s="12" t="s">
        <v>482</v>
      </c>
      <c r="C416" s="73">
        <v>42736</v>
      </c>
      <c r="D416" s="73">
        <v>73415</v>
      </c>
      <c r="E416" s="31" t="str">
        <f t="shared" si="58"/>
        <v>48 Streuobstwiese Umwandlung AUKM (Ackerstatus)</v>
      </c>
      <c r="F416" s="11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</row>
    <row r="417" spans="1:22" hidden="1" x14ac:dyDescent="0.25">
      <c r="A417" s="72">
        <v>422</v>
      </c>
      <c r="B417" s="12" t="s">
        <v>499</v>
      </c>
      <c r="C417" s="73">
        <v>42370</v>
      </c>
      <c r="D417" s="73">
        <v>73415</v>
      </c>
      <c r="E417" s="31" t="str">
        <f t="shared" si="58"/>
        <v>422 Kleegras</v>
      </c>
      <c r="F417" s="11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</row>
    <row r="418" spans="1:22" hidden="1" x14ac:dyDescent="0.25">
      <c r="A418" s="72">
        <v>424</v>
      </c>
      <c r="B418" s="12" t="s">
        <v>500</v>
      </c>
      <c r="C418" s="73">
        <v>42370</v>
      </c>
      <c r="D418" s="73">
        <v>73415</v>
      </c>
      <c r="E418" s="31" t="str">
        <f t="shared" si="58"/>
        <v>424 Ackergras</v>
      </c>
      <c r="F418" s="11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</row>
    <row r="419" spans="1:22" hidden="1" x14ac:dyDescent="0.25">
      <c r="A419" s="72">
        <v>433</v>
      </c>
      <c r="B419" s="12" t="s">
        <v>501</v>
      </c>
      <c r="C419" s="73">
        <v>42370</v>
      </c>
      <c r="D419" s="73">
        <v>73415</v>
      </c>
      <c r="E419" s="31" t="str">
        <f t="shared" si="58"/>
        <v>433 Luzerne-Gras Mischung</v>
      </c>
      <c r="F419" s="11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</row>
    <row r="420" spans="1:22" hidden="1" x14ac:dyDescent="0.25">
      <c r="A420" s="72">
        <v>441</v>
      </c>
      <c r="B420" s="12" t="s">
        <v>502</v>
      </c>
      <c r="C420" s="73">
        <v>42370</v>
      </c>
      <c r="D420" s="73">
        <v>73415</v>
      </c>
      <c r="E420" s="31" t="str">
        <f t="shared" si="58"/>
        <v>441 Wiesen (Grünlandneueinsaat 1. bis inkl. 5. Jahr)</v>
      </c>
      <c r="F420" s="11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</row>
    <row r="421" spans="1:22" hidden="1" x14ac:dyDescent="0.25">
      <c r="A421" s="72">
        <v>442</v>
      </c>
      <c r="B421" s="12" t="s">
        <v>503</v>
      </c>
      <c r="C421" s="73">
        <v>42370</v>
      </c>
      <c r="D421" s="73">
        <v>73415</v>
      </c>
      <c r="E421" s="31" t="str">
        <f t="shared" si="58"/>
        <v>442 Mähweiden (Grünlandneueinsaat 1. bis inkl. 5. Jahr)</v>
      </c>
      <c r="F421" s="11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</row>
    <row r="422" spans="1:22" hidden="1" x14ac:dyDescent="0.25">
      <c r="A422" s="72">
        <v>443</v>
      </c>
      <c r="B422" s="12" t="s">
        <v>504</v>
      </c>
      <c r="C422" s="73">
        <v>42370</v>
      </c>
      <c r="D422" s="73">
        <v>73415</v>
      </c>
      <c r="E422" s="31" t="str">
        <f t="shared" si="58"/>
        <v>443 Weiden (Grünlandneueinsaat 1 bis inkl. 5. Jahr)</v>
      </c>
      <c r="F422" s="11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</row>
    <row r="423" spans="1:22" hidden="1" x14ac:dyDescent="0.25">
      <c r="A423" s="69" t="s">
        <v>362</v>
      </c>
      <c r="B423" s="69" t="s">
        <v>363</v>
      </c>
      <c r="C423" s="69" t="s">
        <v>364</v>
      </c>
      <c r="D423" s="69" t="s">
        <v>3</v>
      </c>
      <c r="E423" s="31"/>
      <c r="F423" s="11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</row>
    <row r="424" spans="1:22" hidden="1" x14ac:dyDescent="0.25">
      <c r="A424" s="70"/>
      <c r="B424" s="69" t="s">
        <v>719</v>
      </c>
      <c r="C424" s="70"/>
      <c r="D424" s="69"/>
      <c r="E424" s="31"/>
      <c r="F424" s="11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</row>
    <row r="425" spans="1:22" hidden="1" x14ac:dyDescent="0.25">
      <c r="A425" s="187" t="s">
        <v>367</v>
      </c>
      <c r="B425" s="187"/>
      <c r="C425" s="187"/>
      <c r="D425" s="187"/>
      <c r="E425" s="31"/>
      <c r="F425" s="11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</row>
    <row r="426" spans="1:22" hidden="1" x14ac:dyDescent="0.25">
      <c r="A426" s="127" t="s">
        <v>368</v>
      </c>
      <c r="B426" s="127" t="s">
        <v>369</v>
      </c>
      <c r="C426" s="111"/>
      <c r="D426" s="111"/>
      <c r="E426" s="31"/>
      <c r="F426" s="11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</row>
    <row r="427" spans="1:22" ht="15.75" hidden="1" thickBot="1" x14ac:dyDescent="0.3">
      <c r="A427" s="147">
        <v>22</v>
      </c>
      <c r="B427" s="148" t="s">
        <v>704</v>
      </c>
      <c r="C427" s="111"/>
      <c r="D427" s="111"/>
      <c r="E427" s="31" t="str">
        <f t="shared" si="58"/>
        <v>22 etablierte Brache</v>
      </c>
      <c r="F427" s="11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</row>
    <row r="428" spans="1:22" ht="15.75" hidden="1" thickBot="1" x14ac:dyDescent="0.3">
      <c r="A428" s="147">
        <v>62</v>
      </c>
      <c r="B428" s="148" t="s">
        <v>705</v>
      </c>
      <c r="C428" s="111"/>
      <c r="D428" s="111"/>
      <c r="E428" s="31" t="str">
        <f t="shared" si="58"/>
        <v>62 GLÖZ8 Brache (Selbstbegrünung)</v>
      </c>
      <c r="F428" s="11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</row>
    <row r="429" spans="1:22" ht="15.75" hidden="1" thickBot="1" x14ac:dyDescent="0.3">
      <c r="A429" s="147">
        <v>66</v>
      </c>
      <c r="B429" s="148" t="s">
        <v>706</v>
      </c>
      <c r="C429" s="111"/>
      <c r="D429" s="111"/>
      <c r="E429" s="31" t="str">
        <f t="shared" si="58"/>
        <v>66 GLÖZ8 Brache (aktive Begrünung)</v>
      </c>
      <c r="F429" s="11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</row>
    <row r="430" spans="1:22" ht="15.75" hidden="1" thickBot="1" x14ac:dyDescent="0.3">
      <c r="A430" s="147">
        <v>88</v>
      </c>
      <c r="B430" s="148" t="s">
        <v>707</v>
      </c>
      <c r="C430" s="111"/>
      <c r="D430" s="111"/>
      <c r="E430" s="31" t="str">
        <f t="shared" si="58"/>
        <v>88 ÖR 1a Brache (Selbst-/Begrünung)</v>
      </c>
      <c r="F430" s="11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</row>
    <row r="431" spans="1:22" ht="15.75" hidden="1" thickBot="1" x14ac:dyDescent="0.3">
      <c r="A431" s="147">
        <v>89</v>
      </c>
      <c r="B431" s="148" t="s">
        <v>708</v>
      </c>
      <c r="C431" s="111"/>
      <c r="D431" s="111"/>
      <c r="E431" s="31" t="str">
        <f t="shared" si="58"/>
        <v>89 ÖR 1b Blühstreifen auf AL</v>
      </c>
      <c r="F431" s="11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</row>
    <row r="432" spans="1:22" ht="15.75" hidden="1" thickBot="1" x14ac:dyDescent="0.3">
      <c r="A432" s="147">
        <v>90</v>
      </c>
      <c r="B432" s="148" t="s">
        <v>709</v>
      </c>
      <c r="C432" s="111"/>
      <c r="D432" s="111"/>
      <c r="E432" s="31" t="str">
        <f t="shared" si="58"/>
        <v>90 ÖR 1b Blühfläche auf AL</v>
      </c>
      <c r="F432" s="11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</row>
    <row r="433" spans="1:22" ht="15.75" hidden="1" thickBot="1" x14ac:dyDescent="0.3">
      <c r="A433" s="147">
        <v>573</v>
      </c>
      <c r="B433" s="148" t="s">
        <v>710</v>
      </c>
      <c r="C433" s="111"/>
      <c r="D433" s="111"/>
      <c r="E433" s="31" t="str">
        <f t="shared" si="58"/>
        <v>573 Gewässerrandstreifen</v>
      </c>
      <c r="F433" s="11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</row>
    <row r="434" spans="1:22" ht="15.75" hidden="1" thickBot="1" x14ac:dyDescent="0.3">
      <c r="A434" s="147">
        <v>590</v>
      </c>
      <c r="B434" s="148" t="s">
        <v>711</v>
      </c>
      <c r="C434" s="111"/>
      <c r="D434" s="111"/>
      <c r="E434" s="31" t="str">
        <f t="shared" si="58"/>
        <v>590 Ackerbrache mit jährlicher Einsaat von Blühmischungen</v>
      </c>
      <c r="F434" s="11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</row>
    <row r="435" spans="1:22" ht="15.75" hidden="1" thickBot="1" x14ac:dyDescent="0.3">
      <c r="A435" s="147">
        <v>591</v>
      </c>
      <c r="B435" s="148" t="s">
        <v>712</v>
      </c>
      <c r="C435" s="111"/>
      <c r="D435" s="111"/>
      <c r="E435" s="31" t="str">
        <f t="shared" si="58"/>
        <v>591 Ackerland aus der Erzeugung genommen</v>
      </c>
      <c r="F435" s="11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</row>
    <row r="436" spans="1:22" ht="15.75" hidden="1" thickBot="1" x14ac:dyDescent="0.3">
      <c r="A436" s="147">
        <v>595</v>
      </c>
      <c r="B436" s="148" t="s">
        <v>713</v>
      </c>
      <c r="C436" s="111"/>
      <c r="D436" s="111"/>
      <c r="E436" s="31" t="str">
        <f t="shared" si="58"/>
        <v>595 Ackerbrache mit mehrjährigen Blühmischungen</v>
      </c>
      <c r="F436" s="11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</row>
    <row r="437" spans="1:22" ht="15.75" hidden="1" thickBot="1" x14ac:dyDescent="0.3">
      <c r="A437" s="147">
        <v>844</v>
      </c>
      <c r="B437" s="148" t="s">
        <v>714</v>
      </c>
      <c r="C437" s="111"/>
      <c r="D437" s="111"/>
      <c r="E437" s="31" t="str">
        <f t="shared" si="58"/>
        <v>844 unbestockte Rebfläche</v>
      </c>
      <c r="F437" s="11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</row>
    <row r="438" spans="1:22" ht="15.75" hidden="1" thickBot="1" x14ac:dyDescent="0.3">
      <c r="A438" s="147">
        <v>849</v>
      </c>
      <c r="B438" s="148" t="s">
        <v>715</v>
      </c>
      <c r="C438" s="111"/>
      <c r="D438" s="111"/>
      <c r="E438" s="31" t="str">
        <f t="shared" si="58"/>
        <v>849 Weinbergsbrache (AUKM)</v>
      </c>
      <c r="F438" s="11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</row>
    <row r="439" spans="1:22" ht="15.75" hidden="1" thickBot="1" x14ac:dyDescent="0.3">
      <c r="A439" s="147">
        <v>859</v>
      </c>
      <c r="B439" s="148" t="s">
        <v>716</v>
      </c>
      <c r="C439" s="111"/>
      <c r="D439" s="111"/>
      <c r="E439" s="31" t="str">
        <f t="shared" si="58"/>
        <v>859 Hopfen vorübergehend stillgelegt (Gerüst steht noch)</v>
      </c>
      <c r="F439" s="11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</row>
    <row r="440" spans="1:22" ht="15.75" hidden="1" thickBot="1" x14ac:dyDescent="0.3">
      <c r="A440" s="147">
        <v>915</v>
      </c>
      <c r="B440" s="148" t="s">
        <v>717</v>
      </c>
      <c r="C440" s="111"/>
      <c r="D440" s="111"/>
      <c r="E440" s="31" t="str">
        <f t="shared" si="58"/>
        <v>915 Ackerrandstreifen</v>
      </c>
      <c r="F440" s="11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</row>
    <row r="441" spans="1:22" ht="15.75" hidden="1" thickBot="1" x14ac:dyDescent="0.3">
      <c r="A441" s="147">
        <v>928</v>
      </c>
      <c r="B441" s="148" t="s">
        <v>718</v>
      </c>
      <c r="C441" s="111"/>
      <c r="D441" s="111"/>
      <c r="E441" s="31" t="str">
        <f t="shared" si="58"/>
        <v>928 Saum- und Bandstrukturen</v>
      </c>
      <c r="F441" s="11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</row>
    <row r="442" spans="1:22" x14ac:dyDescent="0.25">
      <c r="A442" s="83"/>
      <c r="B442" s="82"/>
      <c r="C442" s="111"/>
      <c r="D442" s="111"/>
      <c r="E442" s="31"/>
      <c r="F442" s="11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</row>
    <row r="443" spans="1:22" x14ac:dyDescent="0.25">
      <c r="A443" s="83"/>
      <c r="B443" s="82"/>
      <c r="C443" s="111"/>
      <c r="D443" s="111"/>
      <c r="E443" s="31"/>
      <c r="F443" s="11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</row>
    <row r="444" spans="1:22" x14ac:dyDescent="0.25">
      <c r="A444" s="83"/>
      <c r="B444" s="82"/>
      <c r="C444" s="111"/>
      <c r="D444" s="111"/>
      <c r="E444" s="31"/>
      <c r="F444" s="11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</row>
    <row r="445" spans="1:22" x14ac:dyDescent="0.25">
      <c r="A445" s="83"/>
      <c r="B445" s="82"/>
      <c r="C445" s="111"/>
      <c r="D445" s="111"/>
      <c r="E445" s="31"/>
      <c r="F445" s="11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</row>
    <row r="446" spans="1:22" x14ac:dyDescent="0.25">
      <c r="A446" s="83"/>
      <c r="B446" s="82"/>
      <c r="C446" s="111"/>
      <c r="D446" s="111"/>
      <c r="E446" s="31"/>
      <c r="F446" s="11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</row>
    <row r="447" spans="1:22" x14ac:dyDescent="0.25">
      <c r="A447" s="83"/>
      <c r="B447" s="82"/>
      <c r="C447" s="111"/>
      <c r="D447" s="111"/>
      <c r="E447" s="31"/>
      <c r="F447" s="11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</row>
    <row r="448" spans="1:22" x14ac:dyDescent="0.25">
      <c r="A448" s="83"/>
      <c r="B448" s="82"/>
      <c r="C448" s="111"/>
      <c r="D448" s="111"/>
      <c r="E448" s="31"/>
      <c r="F448" s="11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</row>
    <row r="449" spans="1:22" x14ac:dyDescent="0.25">
      <c r="A449" s="83"/>
      <c r="B449" s="82"/>
      <c r="C449" s="111"/>
      <c r="D449" s="111"/>
      <c r="E449" s="31"/>
      <c r="F449" s="11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</row>
    <row r="450" spans="1:22" x14ac:dyDescent="0.25">
      <c r="A450" s="83"/>
      <c r="B450" s="82"/>
      <c r="C450" s="111"/>
      <c r="D450" s="111"/>
      <c r="E450" s="31"/>
      <c r="F450" s="11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</row>
    <row r="451" spans="1:22" x14ac:dyDescent="0.25">
      <c r="A451" s="83"/>
      <c r="B451" s="82"/>
      <c r="C451" s="111"/>
      <c r="D451" s="111"/>
      <c r="E451" s="31"/>
      <c r="F451" s="11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</row>
    <row r="452" spans="1:22" x14ac:dyDescent="0.25">
      <c r="A452" s="83"/>
      <c r="B452" s="82"/>
      <c r="C452" s="111"/>
      <c r="D452" s="111"/>
      <c r="E452" s="31"/>
      <c r="F452" s="11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</row>
    <row r="453" spans="1:22" x14ac:dyDescent="0.25">
      <c r="A453" s="83"/>
      <c r="B453" s="82"/>
      <c r="C453" s="111"/>
      <c r="D453" s="111"/>
      <c r="E453" s="31"/>
      <c r="F453" s="11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</row>
    <row r="454" spans="1:22" x14ac:dyDescent="0.25">
      <c r="A454" s="83"/>
      <c r="B454" s="82"/>
      <c r="C454" s="111"/>
      <c r="D454" s="111"/>
      <c r="E454" s="31"/>
      <c r="F454" s="11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</row>
    <row r="455" spans="1:22" x14ac:dyDescent="0.25">
      <c r="A455" s="83"/>
      <c r="B455" s="82"/>
      <c r="C455" s="111"/>
      <c r="D455" s="111"/>
      <c r="E455" s="31"/>
      <c r="F455" s="11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</row>
    <row r="456" spans="1:22" x14ac:dyDescent="0.25">
      <c r="A456" s="83"/>
      <c r="B456" s="82"/>
      <c r="C456" s="111"/>
      <c r="D456" s="111"/>
      <c r="E456" s="31"/>
      <c r="F456" s="11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</row>
    <row r="457" spans="1:22" x14ac:dyDescent="0.25">
      <c r="G457" s="30"/>
      <c r="H457" s="30"/>
      <c r="I457" s="30"/>
      <c r="J457" s="30"/>
      <c r="K457" s="30"/>
      <c r="L457" s="30"/>
    </row>
    <row r="458" spans="1:22" x14ac:dyDescent="0.25">
      <c r="G458" s="30"/>
      <c r="H458" s="30"/>
      <c r="I458" s="30"/>
      <c r="J458" s="30"/>
      <c r="K458" s="30"/>
      <c r="L458" s="30"/>
    </row>
    <row r="459" spans="1:22" x14ac:dyDescent="0.25">
      <c r="G459" s="30"/>
      <c r="H459" s="30"/>
      <c r="I459" s="30"/>
      <c r="J459" s="30"/>
      <c r="K459" s="30"/>
      <c r="L459" s="30"/>
    </row>
    <row r="460" spans="1:22" x14ac:dyDescent="0.25">
      <c r="G460" s="30"/>
      <c r="H460" s="30"/>
      <c r="I460" s="30"/>
      <c r="J460" s="30"/>
      <c r="K460" s="30"/>
      <c r="L460" s="30"/>
    </row>
    <row r="461" spans="1:22" x14ac:dyDescent="0.25">
      <c r="G461" s="30"/>
      <c r="H461" s="30"/>
      <c r="I461" s="30"/>
      <c r="J461" s="30"/>
      <c r="K461" s="30"/>
      <c r="L461" s="30"/>
    </row>
    <row r="462" spans="1:22" x14ac:dyDescent="0.25">
      <c r="G462" s="30"/>
      <c r="H462" s="30"/>
      <c r="I462" s="30"/>
      <c r="J462" s="30"/>
      <c r="K462" s="30"/>
      <c r="L462" s="30"/>
    </row>
    <row r="463" spans="1:22" x14ac:dyDescent="0.25">
      <c r="G463" s="30"/>
      <c r="H463" s="30"/>
      <c r="I463" s="30"/>
      <c r="J463" s="30"/>
      <c r="K463" s="30"/>
      <c r="L463" s="30"/>
    </row>
    <row r="464" spans="1:22" x14ac:dyDescent="0.25">
      <c r="G464" s="30"/>
      <c r="H464" s="30"/>
      <c r="I464" s="30"/>
      <c r="J464" s="30"/>
      <c r="K464" s="30"/>
      <c r="L464" s="30"/>
    </row>
    <row r="465" spans="7:12" x14ac:dyDescent="0.25">
      <c r="G465" s="30"/>
      <c r="H465" s="30"/>
      <c r="I465" s="30"/>
      <c r="J465" s="30"/>
      <c r="K465" s="30"/>
      <c r="L465" s="30"/>
    </row>
    <row r="466" spans="7:12" x14ac:dyDescent="0.25">
      <c r="G466" s="30"/>
      <c r="H466" s="30"/>
      <c r="I466" s="30"/>
      <c r="J466" s="30"/>
      <c r="K466" s="30"/>
      <c r="L466" s="30"/>
    </row>
    <row r="467" spans="7:12" x14ac:dyDescent="0.25">
      <c r="G467" s="30"/>
      <c r="H467" s="30"/>
      <c r="I467" s="30"/>
      <c r="J467" s="30"/>
      <c r="K467" s="30"/>
      <c r="L467" s="30"/>
    </row>
    <row r="468" spans="7:12" x14ac:dyDescent="0.25">
      <c r="G468" s="30"/>
      <c r="H468" s="30"/>
      <c r="I468" s="30"/>
      <c r="J468" s="30"/>
      <c r="K468" s="30"/>
      <c r="L468" s="30"/>
    </row>
    <row r="469" spans="7:12" x14ac:dyDescent="0.25">
      <c r="G469" s="30"/>
      <c r="H469" s="30"/>
      <c r="I469" s="30"/>
      <c r="J469" s="30"/>
      <c r="K469" s="30"/>
      <c r="L469" s="30"/>
    </row>
    <row r="470" spans="7:12" x14ac:dyDescent="0.25">
      <c r="G470" s="30"/>
      <c r="H470" s="30"/>
      <c r="I470" s="30"/>
      <c r="J470" s="30"/>
      <c r="K470" s="30"/>
      <c r="L470" s="30"/>
    </row>
    <row r="471" spans="7:12" x14ac:dyDescent="0.25">
      <c r="G471" s="30"/>
      <c r="H471" s="30"/>
      <c r="I471" s="30"/>
      <c r="J471" s="30"/>
      <c r="K471" s="30"/>
      <c r="L471" s="30"/>
    </row>
    <row r="472" spans="7:12" x14ac:dyDescent="0.25">
      <c r="G472" s="30"/>
      <c r="H472" s="30"/>
      <c r="I472" s="30"/>
      <c r="J472" s="30"/>
      <c r="K472" s="30"/>
      <c r="L472" s="30"/>
    </row>
    <row r="473" spans="7:12" x14ac:dyDescent="0.25">
      <c r="G473" s="30"/>
      <c r="H473" s="30"/>
      <c r="I473" s="30"/>
      <c r="J473" s="30"/>
      <c r="K473" s="30"/>
      <c r="L473" s="30"/>
    </row>
    <row r="474" spans="7:12" x14ac:dyDescent="0.25">
      <c r="G474" s="30"/>
      <c r="H474" s="30"/>
      <c r="I474" s="30"/>
      <c r="J474" s="30"/>
      <c r="K474" s="30"/>
      <c r="L474" s="30"/>
    </row>
    <row r="475" spans="7:12" x14ac:dyDescent="0.25">
      <c r="G475" s="30"/>
      <c r="H475" s="30"/>
      <c r="I475" s="30"/>
      <c r="J475" s="30"/>
      <c r="K475" s="30"/>
      <c r="L475" s="30"/>
    </row>
    <row r="476" spans="7:12" x14ac:dyDescent="0.25">
      <c r="G476" s="30"/>
      <c r="H476" s="30"/>
      <c r="I476" s="30"/>
      <c r="J476" s="30"/>
      <c r="K476" s="30"/>
      <c r="L476" s="30"/>
    </row>
    <row r="477" spans="7:12" x14ac:dyDescent="0.25">
      <c r="G477" s="30"/>
      <c r="H477" s="30"/>
      <c r="I477" s="30"/>
      <c r="J477" s="30"/>
      <c r="K477" s="30"/>
      <c r="L477" s="30"/>
    </row>
    <row r="478" spans="7:12" x14ac:dyDescent="0.25">
      <c r="G478" s="30"/>
      <c r="H478" s="30"/>
      <c r="I478" s="30"/>
      <c r="J478" s="30"/>
      <c r="K478" s="30"/>
      <c r="L478" s="30"/>
    </row>
    <row r="479" spans="7:12" x14ac:dyDescent="0.25">
      <c r="G479" s="30"/>
      <c r="H479" s="30"/>
      <c r="I479" s="30"/>
      <c r="J479" s="30"/>
      <c r="K479" s="30"/>
      <c r="L479" s="30"/>
    </row>
    <row r="480" spans="7:12" x14ac:dyDescent="0.25">
      <c r="G480" s="30"/>
      <c r="H480" s="30"/>
      <c r="I480" s="30"/>
      <c r="J480" s="30"/>
      <c r="K480" s="30"/>
      <c r="L480" s="30"/>
    </row>
    <row r="481" spans="7:12" x14ac:dyDescent="0.25">
      <c r="G481" s="30"/>
      <c r="H481" s="30"/>
      <c r="I481" s="30"/>
      <c r="J481" s="30"/>
      <c r="K481" s="30"/>
      <c r="L481" s="30"/>
    </row>
    <row r="482" spans="7:12" x14ac:dyDescent="0.25">
      <c r="G482" s="30"/>
      <c r="H482" s="30"/>
      <c r="I482" s="30"/>
      <c r="J482" s="30"/>
      <c r="K482" s="30"/>
      <c r="L482" s="30"/>
    </row>
    <row r="483" spans="7:12" x14ac:dyDescent="0.25">
      <c r="G483" s="30"/>
      <c r="H483" s="30"/>
      <c r="I483" s="30"/>
      <c r="J483" s="30"/>
      <c r="K483" s="30"/>
      <c r="L483" s="30"/>
    </row>
    <row r="484" spans="7:12" x14ac:dyDescent="0.25">
      <c r="G484" s="30"/>
      <c r="H484" s="30"/>
      <c r="I484" s="30"/>
      <c r="J484" s="30"/>
      <c r="K484" s="30"/>
      <c r="L484" s="30"/>
    </row>
    <row r="485" spans="7:12" x14ac:dyDescent="0.25">
      <c r="G485" s="30"/>
      <c r="H485" s="30"/>
      <c r="I485" s="30"/>
      <c r="J485" s="30"/>
      <c r="K485" s="30"/>
      <c r="L485" s="30"/>
    </row>
    <row r="486" spans="7:12" x14ac:dyDescent="0.25">
      <c r="G486" s="30"/>
      <c r="H486" s="30"/>
      <c r="I486" s="30"/>
      <c r="J486" s="30"/>
      <c r="K486" s="30"/>
      <c r="L486" s="30"/>
    </row>
    <row r="487" spans="7:12" x14ac:dyDescent="0.25">
      <c r="G487" s="30"/>
      <c r="H487" s="30"/>
      <c r="I487" s="30"/>
      <c r="J487" s="30"/>
      <c r="K487" s="30"/>
      <c r="L487" s="30"/>
    </row>
    <row r="488" spans="7:12" x14ac:dyDescent="0.25">
      <c r="G488" s="30"/>
      <c r="H488" s="30"/>
      <c r="I488" s="30"/>
      <c r="J488" s="30"/>
      <c r="K488" s="30"/>
      <c r="L488" s="30"/>
    </row>
    <row r="489" spans="7:12" x14ac:dyDescent="0.25">
      <c r="G489" s="30"/>
      <c r="H489" s="30"/>
      <c r="I489" s="30"/>
      <c r="J489" s="30"/>
      <c r="K489" s="30"/>
      <c r="L489" s="30"/>
    </row>
    <row r="490" spans="7:12" x14ac:dyDescent="0.25">
      <c r="G490" s="30"/>
      <c r="H490" s="30"/>
      <c r="I490" s="30"/>
      <c r="J490" s="30"/>
      <c r="K490" s="30"/>
      <c r="L490" s="30"/>
    </row>
    <row r="491" spans="7:12" x14ac:dyDescent="0.25">
      <c r="G491" s="30"/>
      <c r="H491" s="30"/>
      <c r="I491" s="30"/>
      <c r="J491" s="30"/>
      <c r="K491" s="30"/>
      <c r="L491" s="30"/>
    </row>
    <row r="492" spans="7:12" x14ac:dyDescent="0.25">
      <c r="G492" s="30"/>
      <c r="H492" s="30"/>
      <c r="I492" s="30"/>
      <c r="J492" s="30"/>
      <c r="K492" s="30"/>
      <c r="L492" s="30"/>
    </row>
    <row r="493" spans="7:12" x14ac:dyDescent="0.25">
      <c r="G493" s="30"/>
      <c r="H493" s="30"/>
      <c r="I493" s="30"/>
      <c r="J493" s="30"/>
      <c r="K493" s="30"/>
      <c r="L493" s="30"/>
    </row>
    <row r="494" spans="7:12" x14ac:dyDescent="0.25">
      <c r="G494" s="30"/>
      <c r="H494" s="30"/>
      <c r="I494" s="30"/>
      <c r="J494" s="30"/>
      <c r="K494" s="30"/>
      <c r="L494" s="30"/>
    </row>
    <row r="495" spans="7:12" x14ac:dyDescent="0.25">
      <c r="G495" s="30"/>
      <c r="H495" s="30"/>
      <c r="I495" s="30"/>
      <c r="J495" s="30"/>
      <c r="K495" s="30"/>
      <c r="L495" s="30"/>
    </row>
    <row r="496" spans="7:12" x14ac:dyDescent="0.25">
      <c r="G496" s="30"/>
      <c r="H496" s="30"/>
      <c r="I496" s="30"/>
      <c r="J496" s="30"/>
      <c r="K496" s="30"/>
      <c r="L496" s="30"/>
    </row>
    <row r="497" spans="7:12" x14ac:dyDescent="0.25">
      <c r="G497" s="30"/>
      <c r="H497" s="30"/>
      <c r="I497" s="30"/>
      <c r="J497" s="30"/>
      <c r="K497" s="30"/>
      <c r="L497" s="30"/>
    </row>
    <row r="498" spans="7:12" x14ac:dyDescent="0.25">
      <c r="G498" s="30"/>
      <c r="H498" s="30"/>
      <c r="I498" s="30"/>
      <c r="J498" s="30"/>
      <c r="K498" s="30"/>
      <c r="L498" s="30"/>
    </row>
    <row r="499" spans="7:12" x14ac:dyDescent="0.25">
      <c r="G499" s="30"/>
      <c r="H499" s="30"/>
      <c r="I499" s="30"/>
      <c r="J499" s="30"/>
      <c r="K499" s="30"/>
      <c r="L499" s="30"/>
    </row>
    <row r="500" spans="7:12" x14ac:dyDescent="0.25">
      <c r="G500" s="30"/>
      <c r="H500" s="30"/>
      <c r="I500" s="30"/>
      <c r="J500" s="30"/>
      <c r="K500" s="30"/>
      <c r="L500" s="30"/>
    </row>
    <row r="501" spans="7:12" x14ac:dyDescent="0.25">
      <c r="G501" s="30"/>
      <c r="H501" s="30"/>
      <c r="I501" s="30"/>
      <c r="J501" s="30"/>
      <c r="K501" s="30"/>
      <c r="L501" s="30"/>
    </row>
    <row r="502" spans="7:12" x14ac:dyDescent="0.25">
      <c r="G502" s="30"/>
      <c r="H502" s="30"/>
      <c r="I502" s="30"/>
      <c r="J502" s="30"/>
      <c r="K502" s="30"/>
      <c r="L502" s="30"/>
    </row>
    <row r="503" spans="7:12" x14ac:dyDescent="0.25">
      <c r="G503" s="30"/>
      <c r="H503" s="30"/>
      <c r="I503" s="30"/>
      <c r="J503" s="30"/>
      <c r="K503" s="30"/>
      <c r="L503" s="30"/>
    </row>
    <row r="504" spans="7:12" x14ac:dyDescent="0.25">
      <c r="G504" s="30"/>
      <c r="H504" s="30"/>
      <c r="I504" s="30"/>
      <c r="J504" s="30"/>
      <c r="K504" s="30"/>
      <c r="L504" s="30"/>
    </row>
    <row r="505" spans="7:12" x14ac:dyDescent="0.25">
      <c r="G505" s="30"/>
      <c r="H505" s="30"/>
      <c r="I505" s="30"/>
      <c r="J505" s="30"/>
      <c r="K505" s="30"/>
      <c r="L505" s="30"/>
    </row>
    <row r="506" spans="7:12" x14ac:dyDescent="0.25">
      <c r="G506" s="30"/>
      <c r="H506" s="30"/>
      <c r="I506" s="30"/>
      <c r="J506" s="30"/>
      <c r="K506" s="30"/>
      <c r="L506" s="30"/>
    </row>
    <row r="507" spans="7:12" x14ac:dyDescent="0.25">
      <c r="G507" s="30"/>
      <c r="H507" s="30"/>
      <c r="I507" s="30"/>
      <c r="J507" s="30"/>
      <c r="K507" s="30"/>
      <c r="L507" s="30"/>
    </row>
    <row r="508" spans="7:12" x14ac:dyDescent="0.25">
      <c r="G508" s="30"/>
      <c r="H508" s="30"/>
      <c r="I508" s="30"/>
      <c r="J508" s="30"/>
      <c r="K508" s="30"/>
      <c r="L508" s="30"/>
    </row>
    <row r="509" spans="7:12" x14ac:dyDescent="0.25">
      <c r="G509" s="30"/>
      <c r="H509" s="30"/>
      <c r="I509" s="30"/>
      <c r="J509" s="30"/>
      <c r="K509" s="30"/>
      <c r="L509" s="30"/>
    </row>
    <row r="510" spans="7:12" x14ac:dyDescent="0.25">
      <c r="G510" s="30"/>
      <c r="H510" s="30"/>
      <c r="I510" s="30"/>
      <c r="J510" s="30"/>
      <c r="K510" s="30"/>
      <c r="L510" s="30"/>
    </row>
    <row r="511" spans="7:12" x14ac:dyDescent="0.25">
      <c r="G511" s="30"/>
      <c r="H511" s="30"/>
      <c r="I511" s="30"/>
      <c r="J511" s="30"/>
      <c r="K511" s="30"/>
      <c r="L511" s="30"/>
    </row>
    <row r="512" spans="7:12" x14ac:dyDescent="0.25">
      <c r="G512" s="30"/>
      <c r="H512" s="30"/>
      <c r="I512" s="30"/>
      <c r="J512" s="30"/>
      <c r="K512" s="30"/>
      <c r="L512" s="30"/>
    </row>
    <row r="513" spans="7:12" x14ac:dyDescent="0.25">
      <c r="G513" s="30"/>
      <c r="H513" s="30"/>
      <c r="I513" s="30"/>
      <c r="J513" s="30"/>
      <c r="K513" s="30"/>
      <c r="L513" s="30"/>
    </row>
    <row r="514" spans="7:12" x14ac:dyDescent="0.25">
      <c r="G514" s="30"/>
      <c r="H514" s="30"/>
      <c r="I514" s="30"/>
      <c r="J514" s="30"/>
      <c r="K514" s="30"/>
      <c r="L514" s="30"/>
    </row>
    <row r="515" spans="7:12" x14ac:dyDescent="0.25">
      <c r="G515" s="30"/>
      <c r="H515" s="30"/>
      <c r="I515" s="30"/>
      <c r="J515" s="30"/>
      <c r="K515" s="30"/>
      <c r="L515" s="30"/>
    </row>
    <row r="516" spans="7:12" x14ac:dyDescent="0.25">
      <c r="G516" s="30"/>
      <c r="H516" s="30"/>
      <c r="I516" s="30"/>
      <c r="J516" s="30"/>
      <c r="K516" s="30"/>
      <c r="L516" s="30"/>
    </row>
    <row r="517" spans="7:12" x14ac:dyDescent="0.25">
      <c r="G517" s="30"/>
      <c r="H517" s="30"/>
      <c r="I517" s="30"/>
      <c r="J517" s="30"/>
      <c r="K517" s="30"/>
      <c r="L517" s="30"/>
    </row>
    <row r="518" spans="7:12" x14ac:dyDescent="0.25">
      <c r="G518" s="30"/>
      <c r="H518" s="30"/>
      <c r="I518" s="30"/>
      <c r="J518" s="30"/>
      <c r="K518" s="30"/>
      <c r="L518" s="30"/>
    </row>
    <row r="519" spans="7:12" x14ac:dyDescent="0.25">
      <c r="G519" s="30"/>
      <c r="H519" s="30"/>
      <c r="I519" s="30"/>
      <c r="J519" s="30"/>
      <c r="K519" s="30"/>
      <c r="L519" s="30"/>
    </row>
    <row r="520" spans="7:12" x14ac:dyDescent="0.25">
      <c r="G520" s="30"/>
      <c r="H520" s="30"/>
      <c r="I520" s="30"/>
      <c r="J520" s="30"/>
      <c r="K520" s="30"/>
      <c r="L520" s="30"/>
    </row>
    <row r="521" spans="7:12" x14ac:dyDescent="0.25">
      <c r="G521" s="30"/>
      <c r="H521" s="30"/>
      <c r="I521" s="30"/>
      <c r="J521" s="30"/>
      <c r="K521" s="30"/>
      <c r="L521" s="30"/>
    </row>
    <row r="522" spans="7:12" x14ac:dyDescent="0.25">
      <c r="G522" s="30"/>
      <c r="H522" s="30"/>
      <c r="I522" s="30"/>
      <c r="J522" s="30"/>
      <c r="K522" s="30"/>
      <c r="L522" s="30"/>
    </row>
    <row r="523" spans="7:12" x14ac:dyDescent="0.25">
      <c r="G523" s="30"/>
      <c r="H523" s="30"/>
      <c r="I523" s="30"/>
      <c r="J523" s="30"/>
      <c r="K523" s="30"/>
      <c r="L523" s="30"/>
    </row>
    <row r="524" spans="7:12" x14ac:dyDescent="0.25">
      <c r="G524" s="30"/>
      <c r="H524" s="30"/>
      <c r="I524" s="30"/>
      <c r="J524" s="30"/>
      <c r="K524" s="30"/>
      <c r="L524" s="30"/>
    </row>
    <row r="525" spans="7:12" x14ac:dyDescent="0.25">
      <c r="G525" s="30"/>
      <c r="H525" s="30"/>
      <c r="I525" s="30"/>
      <c r="J525" s="30"/>
      <c r="K525" s="30"/>
      <c r="L525" s="30"/>
    </row>
    <row r="526" spans="7:12" x14ac:dyDescent="0.25">
      <c r="G526" s="30"/>
      <c r="H526" s="30"/>
      <c r="I526" s="30"/>
      <c r="J526" s="30"/>
      <c r="K526" s="30"/>
      <c r="L526" s="30"/>
    </row>
    <row r="527" spans="7:12" x14ac:dyDescent="0.25">
      <c r="G527" s="30"/>
      <c r="H527" s="30"/>
      <c r="I527" s="30"/>
      <c r="J527" s="30"/>
      <c r="K527" s="30"/>
      <c r="L527" s="30"/>
    </row>
    <row r="528" spans="7:12" x14ac:dyDescent="0.25">
      <c r="G528" s="30"/>
      <c r="H528" s="30"/>
      <c r="I528" s="30"/>
      <c r="J528" s="30"/>
      <c r="K528" s="30"/>
      <c r="L528" s="30"/>
    </row>
    <row r="529" spans="7:12" x14ac:dyDescent="0.25">
      <c r="G529" s="30"/>
      <c r="H529" s="30"/>
      <c r="I529" s="30"/>
      <c r="J529" s="30"/>
      <c r="K529" s="30"/>
      <c r="L529" s="30"/>
    </row>
    <row r="530" spans="7:12" x14ac:dyDescent="0.25">
      <c r="G530" s="30"/>
      <c r="H530" s="30"/>
      <c r="I530" s="30"/>
      <c r="J530" s="30"/>
      <c r="K530" s="30"/>
      <c r="L530" s="30"/>
    </row>
    <row r="531" spans="7:12" x14ac:dyDescent="0.25">
      <c r="G531" s="30"/>
      <c r="H531" s="30"/>
      <c r="I531" s="30"/>
      <c r="J531" s="30"/>
      <c r="K531" s="30"/>
      <c r="L531" s="30"/>
    </row>
    <row r="532" spans="7:12" x14ac:dyDescent="0.25">
      <c r="G532" s="30"/>
      <c r="H532" s="30"/>
      <c r="I532" s="30"/>
      <c r="J532" s="30"/>
      <c r="K532" s="30"/>
      <c r="L532" s="30"/>
    </row>
    <row r="533" spans="7:12" x14ac:dyDescent="0.25">
      <c r="G533" s="30"/>
      <c r="H533" s="30"/>
      <c r="I533" s="30"/>
      <c r="J533" s="30"/>
      <c r="K533" s="30"/>
      <c r="L533" s="30"/>
    </row>
    <row r="534" spans="7:12" x14ac:dyDescent="0.25">
      <c r="G534" s="30"/>
      <c r="H534" s="30"/>
      <c r="I534" s="30"/>
      <c r="J534" s="30"/>
      <c r="K534" s="30"/>
      <c r="L534" s="30"/>
    </row>
    <row r="535" spans="7:12" x14ac:dyDescent="0.25">
      <c r="G535" s="30"/>
      <c r="H535" s="30"/>
      <c r="I535" s="30"/>
      <c r="J535" s="30"/>
      <c r="K535" s="30"/>
      <c r="L535" s="30"/>
    </row>
    <row r="536" spans="7:12" x14ac:dyDescent="0.25">
      <c r="G536" s="30"/>
      <c r="H536" s="30"/>
      <c r="I536" s="30"/>
      <c r="J536" s="30"/>
      <c r="K536" s="30"/>
      <c r="L536" s="30"/>
    </row>
    <row r="537" spans="7:12" x14ac:dyDescent="0.25">
      <c r="G537" s="30"/>
      <c r="H537" s="30"/>
      <c r="I537" s="30"/>
      <c r="J537" s="30"/>
      <c r="K537" s="30"/>
      <c r="L537" s="30"/>
    </row>
    <row r="538" spans="7:12" x14ac:dyDescent="0.25">
      <c r="G538" s="30"/>
      <c r="H538" s="30"/>
      <c r="I538" s="30"/>
      <c r="J538" s="30"/>
      <c r="K538" s="30"/>
      <c r="L538" s="30"/>
    </row>
    <row r="539" spans="7:12" x14ac:dyDescent="0.25">
      <c r="G539" s="30"/>
      <c r="H539" s="30"/>
      <c r="I539" s="30"/>
      <c r="J539" s="30"/>
      <c r="K539" s="30"/>
      <c r="L539" s="30"/>
    </row>
    <row r="540" spans="7:12" x14ac:dyDescent="0.25">
      <c r="G540" s="30"/>
      <c r="H540" s="30"/>
      <c r="I540" s="30"/>
      <c r="J540" s="30"/>
      <c r="K540" s="30"/>
      <c r="L540" s="30"/>
    </row>
    <row r="541" spans="7:12" x14ac:dyDescent="0.25">
      <c r="G541" s="30"/>
      <c r="H541" s="30"/>
      <c r="I541" s="30"/>
      <c r="J541" s="30"/>
      <c r="K541" s="30"/>
      <c r="L541" s="30"/>
    </row>
    <row r="542" spans="7:12" x14ac:dyDescent="0.25">
      <c r="G542" s="30"/>
      <c r="H542" s="30"/>
      <c r="I542" s="30"/>
      <c r="J542" s="30"/>
      <c r="K542" s="30"/>
      <c r="L542" s="30"/>
    </row>
    <row r="543" spans="7:12" x14ac:dyDescent="0.25">
      <c r="G543" s="30"/>
      <c r="H543" s="30"/>
      <c r="I543" s="30"/>
      <c r="J543" s="30"/>
      <c r="K543" s="30"/>
      <c r="L543" s="30"/>
    </row>
    <row r="544" spans="7:12" x14ac:dyDescent="0.25">
      <c r="G544" s="30"/>
      <c r="H544" s="30"/>
      <c r="I544" s="30"/>
      <c r="J544" s="30"/>
      <c r="K544" s="30"/>
      <c r="L544" s="30"/>
    </row>
    <row r="545" spans="7:12" x14ac:dyDescent="0.25">
      <c r="G545" s="30"/>
      <c r="H545" s="30"/>
      <c r="I545" s="30"/>
      <c r="J545" s="30"/>
      <c r="K545" s="30"/>
      <c r="L545" s="30"/>
    </row>
    <row r="546" spans="7:12" x14ac:dyDescent="0.25">
      <c r="G546" s="30"/>
      <c r="H546" s="30"/>
      <c r="I546" s="30"/>
      <c r="J546" s="30"/>
      <c r="K546" s="30"/>
      <c r="L546" s="30"/>
    </row>
    <row r="547" spans="7:12" x14ac:dyDescent="0.25">
      <c r="G547" s="30"/>
      <c r="H547" s="30"/>
      <c r="I547" s="30"/>
      <c r="J547" s="30"/>
      <c r="K547" s="30"/>
      <c r="L547" s="30"/>
    </row>
    <row r="548" spans="7:12" x14ac:dyDescent="0.25">
      <c r="G548" s="30"/>
      <c r="H548" s="30"/>
      <c r="I548" s="30"/>
      <c r="J548" s="30"/>
      <c r="K548" s="30"/>
      <c r="L548" s="30"/>
    </row>
    <row r="549" spans="7:12" x14ac:dyDescent="0.25">
      <c r="G549" s="30"/>
      <c r="H549" s="30"/>
      <c r="I549" s="30"/>
      <c r="J549" s="30"/>
      <c r="K549" s="30"/>
      <c r="L549" s="30"/>
    </row>
    <row r="550" spans="7:12" x14ac:dyDescent="0.25">
      <c r="G550" s="30"/>
      <c r="H550" s="30"/>
      <c r="I550" s="30"/>
      <c r="J550" s="30"/>
      <c r="K550" s="30"/>
      <c r="L550" s="30"/>
    </row>
    <row r="551" spans="7:12" x14ac:dyDescent="0.25">
      <c r="G551" s="30"/>
      <c r="H551" s="30"/>
      <c r="I551" s="30"/>
      <c r="J551" s="30"/>
      <c r="K551" s="30"/>
      <c r="L551" s="30"/>
    </row>
    <row r="552" spans="7:12" x14ac:dyDescent="0.25">
      <c r="G552" s="30"/>
      <c r="H552" s="30"/>
      <c r="I552" s="30"/>
      <c r="J552" s="30"/>
      <c r="K552" s="30"/>
      <c r="L552" s="30"/>
    </row>
    <row r="553" spans="7:12" x14ac:dyDescent="0.25">
      <c r="G553" s="30"/>
      <c r="H553" s="30"/>
      <c r="I553" s="30"/>
      <c r="J553" s="30"/>
      <c r="K553" s="30"/>
      <c r="L553" s="30"/>
    </row>
    <row r="554" spans="7:12" x14ac:dyDescent="0.25">
      <c r="G554" s="30"/>
      <c r="H554" s="30"/>
      <c r="I554" s="30"/>
      <c r="J554" s="30"/>
      <c r="K554" s="30"/>
      <c r="L554" s="30"/>
    </row>
    <row r="555" spans="7:12" x14ac:dyDescent="0.25">
      <c r="G555" s="30"/>
      <c r="H555" s="30"/>
      <c r="I555" s="30"/>
      <c r="J555" s="30"/>
      <c r="K555" s="30"/>
      <c r="L555" s="30"/>
    </row>
    <row r="556" spans="7:12" x14ac:dyDescent="0.25">
      <c r="G556" s="30"/>
      <c r="H556" s="30"/>
      <c r="I556" s="30"/>
      <c r="J556" s="30"/>
      <c r="K556" s="30"/>
      <c r="L556" s="30"/>
    </row>
    <row r="557" spans="7:12" x14ac:dyDescent="0.25">
      <c r="G557" s="30"/>
      <c r="H557" s="30"/>
      <c r="I557" s="30"/>
      <c r="J557" s="30"/>
      <c r="K557" s="30"/>
      <c r="L557" s="30"/>
    </row>
    <row r="558" spans="7:12" x14ac:dyDescent="0.25">
      <c r="G558" s="30"/>
      <c r="H558" s="30"/>
      <c r="I558" s="30"/>
      <c r="J558" s="30"/>
      <c r="K558" s="30"/>
      <c r="L558" s="30"/>
    </row>
    <row r="559" spans="7:12" x14ac:dyDescent="0.25">
      <c r="G559" s="30"/>
      <c r="H559" s="30"/>
      <c r="I559" s="30"/>
      <c r="J559" s="30"/>
      <c r="K559" s="30"/>
      <c r="L559" s="30"/>
    </row>
    <row r="560" spans="7:12" x14ac:dyDescent="0.25">
      <c r="G560" s="30"/>
      <c r="H560" s="30"/>
      <c r="I560" s="30"/>
      <c r="J560" s="30"/>
      <c r="K560" s="30"/>
      <c r="L560" s="30"/>
    </row>
    <row r="561" spans="7:12" x14ac:dyDescent="0.25">
      <c r="G561" s="30"/>
      <c r="H561" s="30"/>
      <c r="I561" s="30"/>
      <c r="J561" s="30"/>
      <c r="K561" s="30"/>
      <c r="L561" s="30"/>
    </row>
    <row r="562" spans="7:12" x14ac:dyDescent="0.25">
      <c r="G562" s="30"/>
      <c r="H562" s="30"/>
      <c r="I562" s="30"/>
      <c r="J562" s="30"/>
      <c r="K562" s="30"/>
      <c r="L562" s="30"/>
    </row>
    <row r="563" spans="7:12" x14ac:dyDescent="0.25">
      <c r="G563" s="30"/>
      <c r="H563" s="30"/>
      <c r="I563" s="30"/>
      <c r="J563" s="30"/>
      <c r="K563" s="30"/>
      <c r="L563" s="30"/>
    </row>
    <row r="564" spans="7:12" x14ac:dyDescent="0.25">
      <c r="G564" s="30"/>
      <c r="H564" s="30"/>
      <c r="I564" s="30"/>
      <c r="J564" s="30"/>
      <c r="K564" s="30"/>
      <c r="L564" s="30"/>
    </row>
    <row r="565" spans="7:12" x14ac:dyDescent="0.25">
      <c r="G565" s="30"/>
      <c r="H565" s="30"/>
      <c r="I565" s="30"/>
      <c r="J565" s="30"/>
      <c r="K565" s="30"/>
      <c r="L565" s="30"/>
    </row>
    <row r="566" spans="7:12" x14ac:dyDescent="0.25">
      <c r="G566" s="30"/>
      <c r="H566" s="30"/>
      <c r="I566" s="30"/>
      <c r="J566" s="30"/>
      <c r="K566" s="30"/>
      <c r="L566" s="30"/>
    </row>
    <row r="567" spans="7:12" x14ac:dyDescent="0.25">
      <c r="G567" s="30"/>
      <c r="H567" s="30"/>
      <c r="I567" s="30"/>
      <c r="J567" s="30"/>
      <c r="K567" s="30"/>
      <c r="L567" s="30"/>
    </row>
    <row r="568" spans="7:12" x14ac:dyDescent="0.25">
      <c r="G568" s="30"/>
      <c r="H568" s="30"/>
      <c r="I568" s="30"/>
      <c r="J568" s="30"/>
      <c r="K568" s="30"/>
      <c r="L568" s="30"/>
    </row>
    <row r="569" spans="7:12" x14ac:dyDescent="0.25">
      <c r="G569" s="30"/>
      <c r="H569" s="30"/>
      <c r="I569" s="30"/>
      <c r="J569" s="30"/>
      <c r="K569" s="30"/>
      <c r="L569" s="30"/>
    </row>
    <row r="570" spans="7:12" x14ac:dyDescent="0.25">
      <c r="G570" s="30"/>
      <c r="H570" s="30"/>
      <c r="I570" s="30"/>
      <c r="J570" s="30"/>
      <c r="K570" s="30"/>
      <c r="L570" s="30"/>
    </row>
    <row r="571" spans="7:12" x14ac:dyDescent="0.25">
      <c r="G571" s="30"/>
      <c r="H571" s="30"/>
      <c r="I571" s="30"/>
      <c r="J571" s="30"/>
      <c r="K571" s="30"/>
      <c r="L571" s="30"/>
    </row>
    <row r="572" spans="7:12" x14ac:dyDescent="0.25">
      <c r="G572" s="30"/>
      <c r="H572" s="30"/>
      <c r="I572" s="30"/>
      <c r="J572" s="30"/>
      <c r="K572" s="30"/>
      <c r="L572" s="30"/>
    </row>
    <row r="573" spans="7:12" x14ac:dyDescent="0.25">
      <c r="G573" s="30"/>
      <c r="H573" s="30"/>
      <c r="I573" s="30"/>
      <c r="J573" s="30"/>
      <c r="K573" s="30"/>
      <c r="L573" s="30"/>
    </row>
    <row r="574" spans="7:12" x14ac:dyDescent="0.25">
      <c r="G574" s="30"/>
      <c r="H574" s="30"/>
      <c r="I574" s="30"/>
      <c r="J574" s="30"/>
      <c r="K574" s="30"/>
      <c r="L574" s="30"/>
    </row>
    <row r="575" spans="7:12" x14ac:dyDescent="0.25">
      <c r="G575" s="30"/>
      <c r="H575" s="30"/>
      <c r="I575" s="30"/>
      <c r="J575" s="30"/>
      <c r="K575" s="30"/>
      <c r="L575" s="30"/>
    </row>
    <row r="576" spans="7:12" x14ac:dyDescent="0.25">
      <c r="G576" s="30"/>
      <c r="H576" s="30"/>
      <c r="I576" s="30"/>
      <c r="J576" s="30"/>
      <c r="K576" s="30"/>
      <c r="L576" s="30"/>
    </row>
    <row r="577" spans="7:12" x14ac:dyDescent="0.25">
      <c r="G577" s="30"/>
      <c r="H577" s="30"/>
      <c r="I577" s="30"/>
      <c r="J577" s="30"/>
      <c r="K577" s="30"/>
      <c r="L577" s="30"/>
    </row>
    <row r="578" spans="7:12" x14ac:dyDescent="0.25">
      <c r="G578" s="30"/>
      <c r="H578" s="30"/>
      <c r="I578" s="30"/>
      <c r="J578" s="30"/>
      <c r="K578" s="30"/>
      <c r="L578" s="30"/>
    </row>
    <row r="579" spans="7:12" x14ac:dyDescent="0.25">
      <c r="G579" s="30"/>
      <c r="H579" s="30"/>
      <c r="I579" s="30"/>
      <c r="J579" s="30"/>
      <c r="K579" s="30"/>
      <c r="L579" s="30"/>
    </row>
    <row r="580" spans="7:12" x14ac:dyDescent="0.25">
      <c r="G580" s="30"/>
      <c r="H580" s="30"/>
      <c r="I580" s="30"/>
      <c r="J580" s="30"/>
      <c r="K580" s="30"/>
      <c r="L580" s="30"/>
    </row>
    <row r="581" spans="7:12" x14ac:dyDescent="0.25">
      <c r="G581" s="30"/>
      <c r="H581" s="30"/>
      <c r="I581" s="30"/>
      <c r="J581" s="30"/>
      <c r="K581" s="30"/>
      <c r="L581" s="30"/>
    </row>
    <row r="582" spans="7:12" x14ac:dyDescent="0.25">
      <c r="G582" s="30"/>
      <c r="H582" s="30"/>
      <c r="I582" s="30"/>
      <c r="J582" s="30"/>
      <c r="K582" s="30"/>
      <c r="L582" s="30"/>
    </row>
    <row r="583" spans="7:12" x14ac:dyDescent="0.25">
      <c r="G583" s="30"/>
      <c r="H583" s="30"/>
      <c r="I583" s="30"/>
      <c r="J583" s="30"/>
      <c r="K583" s="30"/>
      <c r="L583" s="30"/>
    </row>
    <row r="584" spans="7:12" x14ac:dyDescent="0.25">
      <c r="G584" s="30"/>
      <c r="H584" s="30"/>
      <c r="I584" s="30"/>
      <c r="J584" s="30"/>
      <c r="K584" s="30"/>
      <c r="L584" s="30"/>
    </row>
    <row r="585" spans="7:12" x14ac:dyDescent="0.25">
      <c r="G585" s="30"/>
      <c r="H585" s="30"/>
      <c r="I585" s="30"/>
      <c r="J585" s="30"/>
      <c r="K585" s="30"/>
      <c r="L585" s="30"/>
    </row>
    <row r="586" spans="7:12" x14ac:dyDescent="0.25">
      <c r="G586" s="30"/>
      <c r="H586" s="30"/>
      <c r="I586" s="30"/>
      <c r="J586" s="30"/>
      <c r="K586" s="30"/>
      <c r="L586" s="30"/>
    </row>
    <row r="587" spans="7:12" x14ac:dyDescent="0.25">
      <c r="G587" s="30"/>
      <c r="H587" s="30"/>
      <c r="I587" s="30"/>
      <c r="J587" s="30"/>
      <c r="K587" s="30"/>
      <c r="L587" s="30"/>
    </row>
    <row r="588" spans="7:12" x14ac:dyDescent="0.25">
      <c r="G588" s="30"/>
      <c r="H588" s="30"/>
      <c r="I588" s="30"/>
      <c r="J588" s="30"/>
      <c r="K588" s="30"/>
      <c r="L588" s="30"/>
    </row>
    <row r="589" spans="7:12" x14ac:dyDescent="0.25">
      <c r="G589" s="30"/>
      <c r="H589" s="30"/>
      <c r="I589" s="30"/>
      <c r="J589" s="30"/>
      <c r="K589" s="30"/>
      <c r="L589" s="30"/>
    </row>
    <row r="590" spans="7:12" x14ac:dyDescent="0.25">
      <c r="G590" s="30"/>
      <c r="H590" s="30"/>
      <c r="I590" s="30"/>
      <c r="J590" s="30"/>
      <c r="K590" s="30"/>
      <c r="L590" s="30"/>
    </row>
    <row r="591" spans="7:12" x14ac:dyDescent="0.25">
      <c r="G591" s="30"/>
      <c r="H591" s="30"/>
      <c r="I591" s="30"/>
      <c r="J591" s="30"/>
      <c r="K591" s="30"/>
      <c r="L591" s="30"/>
    </row>
    <row r="592" spans="7:12" x14ac:dyDescent="0.25">
      <c r="G592" s="30"/>
      <c r="H592" s="30"/>
      <c r="I592" s="30"/>
      <c r="J592" s="30"/>
      <c r="K592" s="30"/>
      <c r="L592" s="30"/>
    </row>
    <row r="593" spans="7:12" x14ac:dyDescent="0.25">
      <c r="G593" s="30"/>
      <c r="H593" s="30"/>
      <c r="I593" s="30"/>
      <c r="J593" s="30"/>
      <c r="K593" s="30"/>
      <c r="L593" s="30"/>
    </row>
    <row r="594" spans="7:12" x14ac:dyDescent="0.25">
      <c r="G594" s="30"/>
      <c r="H594" s="30"/>
      <c r="I594" s="30"/>
      <c r="J594" s="30"/>
      <c r="K594" s="30"/>
      <c r="L594" s="30"/>
    </row>
    <row r="595" spans="7:12" x14ac:dyDescent="0.25">
      <c r="G595" s="30"/>
      <c r="H595" s="30"/>
      <c r="I595" s="30"/>
      <c r="J595" s="30"/>
      <c r="K595" s="30"/>
      <c r="L595" s="30"/>
    </row>
    <row r="596" spans="7:12" x14ac:dyDescent="0.25">
      <c r="G596" s="30"/>
      <c r="H596" s="30"/>
      <c r="I596" s="30"/>
      <c r="J596" s="30"/>
      <c r="K596" s="30"/>
      <c r="L596" s="30"/>
    </row>
    <row r="597" spans="7:12" x14ac:dyDescent="0.25">
      <c r="G597" s="30"/>
      <c r="H597" s="30"/>
      <c r="I597" s="30"/>
      <c r="J597" s="30"/>
      <c r="K597" s="30"/>
      <c r="L597" s="30"/>
    </row>
    <row r="598" spans="7:12" x14ac:dyDescent="0.25">
      <c r="G598" s="30"/>
      <c r="H598" s="30"/>
      <c r="I598" s="30"/>
      <c r="J598" s="30"/>
      <c r="K598" s="30"/>
      <c r="L598" s="30"/>
    </row>
    <row r="599" spans="7:12" x14ac:dyDescent="0.25">
      <c r="G599" s="30"/>
      <c r="H599" s="30"/>
      <c r="I599" s="30"/>
      <c r="J599" s="30"/>
      <c r="K599" s="30"/>
      <c r="L599" s="30"/>
    </row>
    <row r="600" spans="7:12" x14ac:dyDescent="0.25">
      <c r="G600" s="30"/>
      <c r="H600" s="30"/>
      <c r="I600" s="30"/>
      <c r="J600" s="30"/>
      <c r="K600" s="30"/>
      <c r="L600" s="30"/>
    </row>
    <row r="601" spans="7:12" x14ac:dyDescent="0.25">
      <c r="G601" s="30"/>
      <c r="H601" s="30"/>
      <c r="I601" s="30"/>
      <c r="J601" s="30"/>
      <c r="K601" s="30"/>
      <c r="L601" s="30"/>
    </row>
    <row r="602" spans="7:12" x14ac:dyDescent="0.25">
      <c r="G602" s="30"/>
      <c r="H602" s="30"/>
      <c r="I602" s="30"/>
      <c r="J602" s="30"/>
      <c r="K602" s="30"/>
      <c r="L602" s="30"/>
    </row>
    <row r="603" spans="7:12" x14ac:dyDescent="0.25">
      <c r="G603" s="30"/>
      <c r="H603" s="30"/>
      <c r="I603" s="30"/>
      <c r="J603" s="30"/>
      <c r="K603" s="30"/>
      <c r="L603" s="30"/>
    </row>
    <row r="604" spans="7:12" x14ac:dyDescent="0.25">
      <c r="G604" s="30"/>
      <c r="H604" s="30"/>
      <c r="I604" s="30"/>
      <c r="J604" s="30"/>
      <c r="K604" s="30"/>
      <c r="L604" s="30"/>
    </row>
    <row r="605" spans="7:12" x14ac:dyDescent="0.25">
      <c r="G605" s="30"/>
      <c r="H605" s="30"/>
      <c r="I605" s="30"/>
      <c r="J605" s="30"/>
      <c r="K605" s="30"/>
      <c r="L605" s="30"/>
    </row>
    <row r="606" spans="7:12" x14ac:dyDescent="0.25">
      <c r="G606" s="30"/>
      <c r="H606" s="30"/>
      <c r="I606" s="30"/>
      <c r="J606" s="30"/>
      <c r="K606" s="30"/>
      <c r="L606" s="30"/>
    </row>
    <row r="607" spans="7:12" x14ac:dyDescent="0.25">
      <c r="G607" s="30"/>
      <c r="H607" s="30"/>
      <c r="I607" s="30"/>
      <c r="J607" s="30"/>
      <c r="K607" s="30"/>
      <c r="L607" s="30"/>
    </row>
    <row r="608" spans="7:12" x14ac:dyDescent="0.25">
      <c r="G608" s="30"/>
      <c r="H608" s="30"/>
      <c r="I608" s="30"/>
      <c r="J608" s="30"/>
      <c r="K608" s="30"/>
      <c r="L608" s="30"/>
    </row>
    <row r="609" spans="7:12" x14ac:dyDescent="0.25">
      <c r="G609" s="30"/>
      <c r="H609" s="30"/>
      <c r="I609" s="30"/>
      <c r="J609" s="30"/>
      <c r="K609" s="30"/>
      <c r="L609" s="30"/>
    </row>
    <row r="610" spans="7:12" x14ac:dyDescent="0.25">
      <c r="G610" s="30"/>
      <c r="H610" s="30"/>
      <c r="I610" s="30"/>
      <c r="J610" s="30"/>
      <c r="K610" s="30"/>
      <c r="L610" s="30"/>
    </row>
    <row r="611" spans="7:12" x14ac:dyDescent="0.25">
      <c r="G611" s="30"/>
      <c r="H611" s="30"/>
      <c r="I611" s="30"/>
      <c r="J611" s="30"/>
      <c r="K611" s="30"/>
      <c r="L611" s="30"/>
    </row>
    <row r="612" spans="7:12" x14ac:dyDescent="0.25">
      <c r="G612" s="30"/>
      <c r="H612" s="30"/>
      <c r="I612" s="30"/>
      <c r="J612" s="30"/>
      <c r="K612" s="30"/>
      <c r="L612" s="30"/>
    </row>
    <row r="613" spans="7:12" x14ac:dyDescent="0.25">
      <c r="G613" s="30"/>
      <c r="H613" s="30"/>
      <c r="I613" s="30"/>
      <c r="J613" s="30"/>
      <c r="K613" s="30"/>
      <c r="L613" s="30"/>
    </row>
    <row r="614" spans="7:12" x14ac:dyDescent="0.25">
      <c r="G614" s="30"/>
      <c r="H614" s="30"/>
      <c r="I614" s="30"/>
      <c r="J614" s="30"/>
      <c r="K614" s="30"/>
      <c r="L614" s="30"/>
    </row>
    <row r="615" spans="7:12" x14ac:dyDescent="0.25">
      <c r="G615" s="30"/>
      <c r="H615" s="30"/>
      <c r="I615" s="30"/>
      <c r="J615" s="30"/>
      <c r="K615" s="30"/>
      <c r="L615" s="30"/>
    </row>
    <row r="616" spans="7:12" x14ac:dyDescent="0.25">
      <c r="G616" s="30"/>
      <c r="H616" s="30"/>
      <c r="I616" s="30"/>
      <c r="J616" s="30"/>
      <c r="K616" s="30"/>
      <c r="L616" s="30"/>
    </row>
    <row r="617" spans="7:12" x14ac:dyDescent="0.25">
      <c r="G617" s="30"/>
      <c r="H617" s="30"/>
      <c r="I617" s="30"/>
      <c r="J617" s="30"/>
      <c r="K617" s="30"/>
      <c r="L617" s="30"/>
    </row>
    <row r="618" spans="7:12" x14ac:dyDescent="0.25">
      <c r="G618" s="30"/>
      <c r="H618" s="30"/>
      <c r="I618" s="30"/>
      <c r="J618" s="30"/>
      <c r="K618" s="30"/>
      <c r="L618" s="30"/>
    </row>
    <row r="619" spans="7:12" x14ac:dyDescent="0.25">
      <c r="G619" s="30"/>
      <c r="H619" s="30"/>
      <c r="I619" s="30"/>
      <c r="J619" s="30"/>
      <c r="K619" s="30"/>
      <c r="L619" s="30"/>
    </row>
    <row r="620" spans="7:12" x14ac:dyDescent="0.25">
      <c r="G620" s="30"/>
      <c r="H620" s="30"/>
      <c r="I620" s="30"/>
      <c r="J620" s="30"/>
      <c r="K620" s="30"/>
      <c r="L620" s="30"/>
    </row>
    <row r="621" spans="7:12" x14ac:dyDescent="0.25">
      <c r="G621" s="30"/>
      <c r="H621" s="30"/>
      <c r="I621" s="30"/>
      <c r="J621" s="30"/>
      <c r="K621" s="30"/>
      <c r="L621" s="30"/>
    </row>
    <row r="622" spans="7:12" x14ac:dyDescent="0.25">
      <c r="G622" s="30"/>
      <c r="H622" s="30"/>
      <c r="I622" s="30"/>
      <c r="J622" s="30"/>
      <c r="K622" s="30"/>
      <c r="L622" s="30"/>
    </row>
    <row r="623" spans="7:12" x14ac:dyDescent="0.25">
      <c r="G623" s="30"/>
      <c r="H623" s="30"/>
      <c r="I623" s="30"/>
      <c r="J623" s="30"/>
      <c r="K623" s="30"/>
      <c r="L623" s="30"/>
    </row>
    <row r="624" spans="7:12" x14ac:dyDescent="0.25">
      <c r="G624" s="30"/>
      <c r="H624" s="30"/>
      <c r="I624" s="30"/>
      <c r="J624" s="30"/>
      <c r="K624" s="30"/>
      <c r="L624" s="30"/>
    </row>
    <row r="625" spans="7:12" x14ac:dyDescent="0.25">
      <c r="G625" s="30"/>
      <c r="H625" s="30"/>
      <c r="I625" s="30"/>
      <c r="J625" s="30"/>
      <c r="K625" s="30"/>
      <c r="L625" s="30"/>
    </row>
    <row r="626" spans="7:12" x14ac:dyDescent="0.25">
      <c r="G626" s="30"/>
      <c r="H626" s="30"/>
      <c r="I626" s="30"/>
      <c r="J626" s="30"/>
      <c r="K626" s="30"/>
      <c r="L626" s="30"/>
    </row>
    <row r="627" spans="7:12" x14ac:dyDescent="0.25">
      <c r="G627" s="30"/>
      <c r="H627" s="30"/>
      <c r="I627" s="30"/>
      <c r="J627" s="30"/>
      <c r="K627" s="30"/>
      <c r="L627" s="30"/>
    </row>
    <row r="628" spans="7:12" x14ac:dyDescent="0.25">
      <c r="G628" s="30"/>
      <c r="H628" s="30"/>
      <c r="I628" s="30"/>
      <c r="J628" s="30"/>
      <c r="K628" s="30"/>
      <c r="L628" s="30"/>
    </row>
    <row r="629" spans="7:12" x14ac:dyDescent="0.25">
      <c r="G629" s="30"/>
      <c r="H629" s="30"/>
      <c r="I629" s="30"/>
      <c r="J629" s="30"/>
      <c r="K629" s="30"/>
      <c r="L629" s="30"/>
    </row>
    <row r="630" spans="7:12" x14ac:dyDescent="0.25">
      <c r="G630" s="30"/>
      <c r="H630" s="30"/>
      <c r="I630" s="30"/>
      <c r="J630" s="30"/>
      <c r="K630" s="30"/>
      <c r="L630" s="30"/>
    </row>
    <row r="631" spans="7:12" x14ac:dyDescent="0.25">
      <c r="G631" s="30"/>
      <c r="H631" s="30"/>
      <c r="I631" s="30"/>
      <c r="J631" s="30"/>
      <c r="K631" s="30"/>
      <c r="L631" s="30"/>
    </row>
    <row r="632" spans="7:12" x14ac:dyDescent="0.25">
      <c r="G632" s="30"/>
      <c r="H632" s="30"/>
      <c r="I632" s="30"/>
      <c r="J632" s="30"/>
      <c r="K632" s="30"/>
      <c r="L632" s="30"/>
    </row>
    <row r="633" spans="7:12" x14ac:dyDescent="0.25">
      <c r="G633" s="30"/>
      <c r="H633" s="30"/>
      <c r="I633" s="30"/>
      <c r="J633" s="30"/>
      <c r="K633" s="30"/>
      <c r="L633" s="30"/>
    </row>
    <row r="634" spans="7:12" x14ac:dyDescent="0.25">
      <c r="G634" s="30"/>
      <c r="H634" s="30"/>
      <c r="I634" s="30"/>
      <c r="J634" s="30"/>
      <c r="K634" s="30"/>
      <c r="L634" s="30"/>
    </row>
    <row r="635" spans="7:12" x14ac:dyDescent="0.25">
      <c r="G635" s="30"/>
      <c r="H635" s="30"/>
      <c r="I635" s="30"/>
      <c r="J635" s="30"/>
      <c r="K635" s="30"/>
      <c r="L635" s="30"/>
    </row>
    <row r="636" spans="7:12" x14ac:dyDescent="0.25">
      <c r="G636" s="30"/>
      <c r="H636" s="30"/>
      <c r="I636" s="30"/>
      <c r="J636" s="30"/>
      <c r="K636" s="30"/>
      <c r="L636" s="30"/>
    </row>
    <row r="637" spans="7:12" x14ac:dyDescent="0.25">
      <c r="G637" s="30"/>
      <c r="H637" s="30"/>
      <c r="I637" s="30"/>
      <c r="J637" s="30"/>
      <c r="K637" s="30"/>
      <c r="L637" s="30"/>
    </row>
    <row r="638" spans="7:12" x14ac:dyDescent="0.25">
      <c r="G638" s="30"/>
      <c r="H638" s="30"/>
      <c r="I638" s="30"/>
      <c r="J638" s="30"/>
      <c r="K638" s="30"/>
      <c r="L638" s="30"/>
    </row>
    <row r="639" spans="7:12" x14ac:dyDescent="0.25">
      <c r="G639" s="30"/>
      <c r="H639" s="30"/>
      <c r="I639" s="30"/>
      <c r="J639" s="30"/>
      <c r="K639" s="30"/>
      <c r="L639" s="30"/>
    </row>
    <row r="640" spans="7:12" x14ac:dyDescent="0.25">
      <c r="G640" s="30"/>
      <c r="H640" s="30"/>
      <c r="I640" s="30"/>
      <c r="J640" s="30"/>
      <c r="K640" s="30"/>
      <c r="L640" s="30"/>
    </row>
    <row r="641" spans="7:12" x14ac:dyDescent="0.25">
      <c r="G641" s="30"/>
      <c r="H641" s="30"/>
      <c r="I641" s="30"/>
      <c r="J641" s="30"/>
      <c r="K641" s="30"/>
      <c r="L641" s="30"/>
    </row>
    <row r="642" spans="7:12" x14ac:dyDescent="0.25">
      <c r="G642" s="30"/>
      <c r="H642" s="30"/>
      <c r="I642" s="30"/>
      <c r="J642" s="30"/>
      <c r="K642" s="30"/>
      <c r="L642" s="30"/>
    </row>
    <row r="643" spans="7:12" x14ac:dyDescent="0.25">
      <c r="G643" s="30"/>
      <c r="H643" s="30"/>
      <c r="I643" s="30"/>
      <c r="J643" s="30"/>
      <c r="K643" s="30"/>
      <c r="L643" s="30"/>
    </row>
    <row r="644" spans="7:12" x14ac:dyDescent="0.25">
      <c r="G644" s="30"/>
      <c r="H644" s="30"/>
      <c r="I644" s="30"/>
      <c r="J644" s="30"/>
      <c r="K644" s="30"/>
      <c r="L644" s="30"/>
    </row>
    <row r="645" spans="7:12" x14ac:dyDescent="0.25">
      <c r="G645" s="30"/>
      <c r="H645" s="30"/>
      <c r="I645" s="30"/>
      <c r="J645" s="30"/>
      <c r="K645" s="30"/>
      <c r="L645" s="30"/>
    </row>
    <row r="646" spans="7:12" x14ac:dyDescent="0.25">
      <c r="G646" s="30"/>
      <c r="H646" s="30"/>
      <c r="I646" s="30"/>
      <c r="J646" s="30"/>
      <c r="K646" s="30"/>
      <c r="L646" s="30"/>
    </row>
    <row r="647" spans="7:12" x14ac:dyDescent="0.25">
      <c r="G647" s="30"/>
      <c r="H647" s="30"/>
      <c r="I647" s="30"/>
      <c r="J647" s="30"/>
      <c r="K647" s="30"/>
      <c r="L647" s="30"/>
    </row>
    <row r="648" spans="7:12" x14ac:dyDescent="0.25">
      <c r="G648" s="30"/>
      <c r="H648" s="30"/>
      <c r="I648" s="30"/>
      <c r="J648" s="30"/>
      <c r="K648" s="30"/>
      <c r="L648" s="30"/>
    </row>
    <row r="649" spans="7:12" x14ac:dyDescent="0.25">
      <c r="G649" s="30"/>
      <c r="H649" s="30"/>
      <c r="I649" s="30"/>
      <c r="J649" s="30"/>
      <c r="K649" s="30"/>
      <c r="L649" s="30"/>
    </row>
    <row r="650" spans="7:12" x14ac:dyDescent="0.25">
      <c r="G650" s="30"/>
      <c r="H650" s="30"/>
      <c r="I650" s="30"/>
      <c r="J650" s="30"/>
      <c r="K650" s="30"/>
      <c r="L650" s="30"/>
    </row>
    <row r="651" spans="7:12" x14ac:dyDescent="0.25">
      <c r="G651" s="30"/>
      <c r="H651" s="30"/>
      <c r="I651" s="30"/>
      <c r="J651" s="30"/>
      <c r="K651" s="30"/>
      <c r="L651" s="30"/>
    </row>
    <row r="652" spans="7:12" x14ac:dyDescent="0.25">
      <c r="G652" s="30"/>
      <c r="H652" s="30"/>
      <c r="I652" s="30"/>
      <c r="J652" s="30"/>
      <c r="K652" s="30"/>
      <c r="L652" s="30"/>
    </row>
    <row r="653" spans="7:12" x14ac:dyDescent="0.25">
      <c r="G653" s="30"/>
      <c r="H653" s="30"/>
      <c r="I653" s="30"/>
      <c r="J653" s="30"/>
      <c r="K653" s="30"/>
      <c r="L653" s="30"/>
    </row>
    <row r="654" spans="7:12" x14ac:dyDescent="0.25">
      <c r="G654" s="30"/>
      <c r="H654" s="30"/>
      <c r="I654" s="30"/>
      <c r="J654" s="30"/>
      <c r="K654" s="30"/>
      <c r="L654" s="30"/>
    </row>
    <row r="655" spans="7:12" x14ac:dyDescent="0.25">
      <c r="G655" s="30"/>
      <c r="H655" s="30"/>
      <c r="I655" s="30"/>
      <c r="J655" s="30"/>
      <c r="K655" s="30"/>
      <c r="L655" s="30"/>
    </row>
    <row r="656" spans="7:12" x14ac:dyDescent="0.25">
      <c r="G656" s="30"/>
      <c r="H656" s="30"/>
      <c r="I656" s="30"/>
      <c r="J656" s="30"/>
      <c r="K656" s="30"/>
      <c r="L656" s="30"/>
    </row>
    <row r="657" spans="7:12" x14ac:dyDescent="0.25">
      <c r="G657" s="30"/>
      <c r="H657" s="30"/>
      <c r="I657" s="30"/>
      <c r="J657" s="30"/>
      <c r="K657" s="30"/>
      <c r="L657" s="30"/>
    </row>
    <row r="658" spans="7:12" x14ac:dyDescent="0.25">
      <c r="G658" s="30"/>
      <c r="H658" s="30"/>
      <c r="I658" s="30"/>
      <c r="J658" s="30"/>
      <c r="K658" s="30"/>
      <c r="L658" s="30"/>
    </row>
    <row r="659" spans="7:12" x14ac:dyDescent="0.25">
      <c r="G659" s="30"/>
      <c r="H659" s="30"/>
      <c r="I659" s="30"/>
      <c r="J659" s="30"/>
      <c r="K659" s="30"/>
      <c r="L659" s="30"/>
    </row>
    <row r="660" spans="7:12" x14ac:dyDescent="0.25">
      <c r="G660" s="30"/>
      <c r="H660" s="30"/>
      <c r="I660" s="30"/>
      <c r="J660" s="30"/>
      <c r="K660" s="30"/>
      <c r="L660" s="30"/>
    </row>
    <row r="661" spans="7:12" x14ac:dyDescent="0.25">
      <c r="G661" s="30"/>
      <c r="H661" s="30"/>
      <c r="I661" s="30"/>
      <c r="J661" s="30"/>
      <c r="K661" s="30"/>
      <c r="L661" s="30"/>
    </row>
    <row r="662" spans="7:12" x14ac:dyDescent="0.25">
      <c r="G662" s="30"/>
      <c r="H662" s="30"/>
      <c r="I662" s="30"/>
      <c r="J662" s="30"/>
      <c r="K662" s="30"/>
      <c r="L662" s="30"/>
    </row>
    <row r="663" spans="7:12" x14ac:dyDescent="0.25">
      <c r="G663" s="30"/>
      <c r="H663" s="30"/>
      <c r="I663" s="30"/>
      <c r="J663" s="30"/>
      <c r="K663" s="30"/>
      <c r="L663" s="30"/>
    </row>
    <row r="664" spans="7:12" x14ac:dyDescent="0.25">
      <c r="G664" s="30"/>
      <c r="H664" s="30"/>
      <c r="I664" s="30"/>
      <c r="J664" s="30"/>
      <c r="K664" s="30"/>
      <c r="L664" s="30"/>
    </row>
    <row r="665" spans="7:12" x14ac:dyDescent="0.25">
      <c r="G665" s="30"/>
      <c r="H665" s="30"/>
      <c r="I665" s="30"/>
      <c r="J665" s="30"/>
      <c r="K665" s="30"/>
      <c r="L665" s="30"/>
    </row>
    <row r="666" spans="7:12" x14ac:dyDescent="0.25">
      <c r="G666" s="30"/>
      <c r="H666" s="30"/>
      <c r="I666" s="30"/>
      <c r="J666" s="30"/>
      <c r="K666" s="30"/>
      <c r="L666" s="30"/>
    </row>
    <row r="667" spans="7:12" x14ac:dyDescent="0.25">
      <c r="G667" s="30"/>
      <c r="H667" s="30"/>
      <c r="I667" s="30"/>
      <c r="J667" s="30"/>
      <c r="K667" s="30"/>
      <c r="L667" s="30"/>
    </row>
    <row r="668" spans="7:12" x14ac:dyDescent="0.25">
      <c r="G668" s="30"/>
      <c r="H668" s="30"/>
      <c r="I668" s="30"/>
      <c r="J668" s="30"/>
      <c r="K668" s="30"/>
      <c r="L668" s="30"/>
    </row>
    <row r="669" spans="7:12" x14ac:dyDescent="0.25">
      <c r="G669" s="30"/>
      <c r="H669" s="30"/>
      <c r="I669" s="30"/>
      <c r="J669" s="30"/>
      <c r="K669" s="30"/>
      <c r="L669" s="30"/>
    </row>
    <row r="670" spans="7:12" x14ac:dyDescent="0.25">
      <c r="G670" s="30"/>
      <c r="H670" s="30"/>
      <c r="I670" s="30"/>
      <c r="J670" s="30"/>
      <c r="K670" s="30"/>
      <c r="L670" s="30"/>
    </row>
    <row r="671" spans="7:12" x14ac:dyDescent="0.25">
      <c r="G671" s="30"/>
      <c r="H671" s="30"/>
      <c r="I671" s="30"/>
      <c r="J671" s="30"/>
      <c r="K671" s="30"/>
      <c r="L671" s="30"/>
    </row>
    <row r="672" spans="7:12" x14ac:dyDescent="0.25">
      <c r="G672" s="30"/>
      <c r="H672" s="30"/>
      <c r="I672" s="30"/>
      <c r="J672" s="30"/>
      <c r="K672" s="30"/>
      <c r="L672" s="30"/>
    </row>
    <row r="673" spans="7:12" x14ac:dyDescent="0.25">
      <c r="G673" s="30"/>
      <c r="H673" s="30"/>
      <c r="I673" s="30"/>
      <c r="J673" s="30"/>
      <c r="K673" s="30"/>
      <c r="L673" s="30"/>
    </row>
    <row r="674" spans="7:12" x14ac:dyDescent="0.25">
      <c r="G674" s="30"/>
      <c r="H674" s="30"/>
      <c r="I674" s="30"/>
      <c r="J674" s="30"/>
      <c r="K674" s="30"/>
      <c r="L674" s="30"/>
    </row>
    <row r="675" spans="7:12" x14ac:dyDescent="0.25">
      <c r="G675" s="30"/>
      <c r="H675" s="30"/>
      <c r="I675" s="30"/>
      <c r="J675" s="30"/>
      <c r="K675" s="30"/>
      <c r="L675" s="30"/>
    </row>
    <row r="676" spans="7:12" x14ac:dyDescent="0.25">
      <c r="G676" s="30"/>
      <c r="H676" s="30"/>
      <c r="I676" s="30"/>
      <c r="J676" s="30"/>
      <c r="K676" s="30"/>
      <c r="L676" s="30"/>
    </row>
    <row r="677" spans="7:12" x14ac:dyDescent="0.25">
      <c r="G677" s="30"/>
      <c r="H677" s="30"/>
      <c r="I677" s="30"/>
      <c r="J677" s="30"/>
      <c r="K677" s="30"/>
      <c r="L677" s="30"/>
    </row>
    <row r="678" spans="7:12" x14ac:dyDescent="0.25">
      <c r="G678" s="30"/>
      <c r="H678" s="30"/>
      <c r="I678" s="30"/>
      <c r="J678" s="30"/>
      <c r="K678" s="30"/>
      <c r="L678" s="30"/>
    </row>
    <row r="679" spans="7:12" x14ac:dyDescent="0.25">
      <c r="G679" s="30"/>
      <c r="H679" s="30"/>
      <c r="I679" s="30"/>
      <c r="J679" s="30"/>
      <c r="K679" s="30"/>
      <c r="L679" s="30"/>
    </row>
    <row r="680" spans="7:12" x14ac:dyDescent="0.25">
      <c r="G680" s="30"/>
      <c r="H680" s="30"/>
      <c r="I680" s="30"/>
      <c r="J680" s="30"/>
      <c r="K680" s="30"/>
      <c r="L680" s="30"/>
    </row>
    <row r="681" spans="7:12" x14ac:dyDescent="0.25">
      <c r="G681" s="30"/>
      <c r="H681" s="30"/>
      <c r="I681" s="30"/>
      <c r="J681" s="30"/>
      <c r="K681" s="30"/>
      <c r="L681" s="30"/>
    </row>
    <row r="682" spans="7:12" x14ac:dyDescent="0.25">
      <c r="G682" s="30"/>
      <c r="H682" s="30"/>
      <c r="I682" s="30"/>
      <c r="J682" s="30"/>
      <c r="K682" s="30"/>
      <c r="L682" s="30"/>
    </row>
    <row r="683" spans="7:12" x14ac:dyDescent="0.25">
      <c r="G683" s="30"/>
      <c r="H683" s="30"/>
      <c r="I683" s="30"/>
      <c r="J683" s="30"/>
      <c r="K683" s="30"/>
      <c r="L683" s="30"/>
    </row>
    <row r="684" spans="7:12" x14ac:dyDescent="0.25">
      <c r="G684" s="30"/>
      <c r="H684" s="30"/>
      <c r="I684" s="30"/>
      <c r="J684" s="30"/>
      <c r="K684" s="30"/>
      <c r="L684" s="30"/>
    </row>
    <row r="685" spans="7:12" x14ac:dyDescent="0.25">
      <c r="G685" s="30"/>
      <c r="H685" s="30"/>
      <c r="I685" s="30"/>
      <c r="J685" s="30"/>
      <c r="K685" s="30"/>
      <c r="L685" s="30"/>
    </row>
    <row r="686" spans="7:12" x14ac:dyDescent="0.25">
      <c r="G686" s="30"/>
      <c r="H686" s="30"/>
      <c r="I686" s="30"/>
      <c r="J686" s="30"/>
      <c r="K686" s="30"/>
      <c r="L686" s="30"/>
    </row>
    <row r="687" spans="7:12" x14ac:dyDescent="0.25">
      <c r="G687" s="30"/>
      <c r="H687" s="30"/>
      <c r="I687" s="30"/>
      <c r="J687" s="30"/>
      <c r="K687" s="30"/>
      <c r="L687" s="30"/>
    </row>
    <row r="688" spans="7:12" x14ac:dyDescent="0.25">
      <c r="G688" s="30"/>
      <c r="H688" s="30"/>
      <c r="I688" s="30"/>
      <c r="J688" s="30"/>
      <c r="K688" s="30"/>
      <c r="L688" s="30"/>
    </row>
    <row r="689" spans="7:12" x14ac:dyDescent="0.25">
      <c r="G689" s="30"/>
      <c r="H689" s="30"/>
      <c r="I689" s="30"/>
      <c r="J689" s="30"/>
      <c r="K689" s="30"/>
      <c r="L689" s="30"/>
    </row>
    <row r="690" spans="7:12" x14ac:dyDescent="0.25">
      <c r="G690" s="30"/>
      <c r="H690" s="30"/>
      <c r="I690" s="30"/>
      <c r="J690" s="30"/>
      <c r="K690" s="30"/>
      <c r="L690" s="30"/>
    </row>
    <row r="691" spans="7:12" x14ac:dyDescent="0.25">
      <c r="G691" s="30"/>
      <c r="H691" s="30"/>
      <c r="I691" s="30"/>
      <c r="J691" s="30"/>
      <c r="K691" s="30"/>
      <c r="L691" s="30"/>
    </row>
    <row r="692" spans="7:12" x14ac:dyDescent="0.25">
      <c r="G692" s="30"/>
      <c r="H692" s="30"/>
      <c r="I692" s="30"/>
      <c r="J692" s="30"/>
      <c r="K692" s="30"/>
      <c r="L692" s="30"/>
    </row>
    <row r="693" spans="7:12" x14ac:dyDescent="0.25">
      <c r="G693" s="30"/>
      <c r="H693" s="30"/>
      <c r="I693" s="30"/>
      <c r="J693" s="30"/>
      <c r="K693" s="30"/>
      <c r="L693" s="30"/>
    </row>
    <row r="694" spans="7:12" x14ac:dyDescent="0.25">
      <c r="G694" s="30"/>
      <c r="H694" s="30"/>
      <c r="I694" s="30"/>
      <c r="J694" s="30"/>
      <c r="K694" s="30"/>
      <c r="L694" s="30"/>
    </row>
    <row r="695" spans="7:12" x14ac:dyDescent="0.25">
      <c r="G695" s="30"/>
      <c r="H695" s="30"/>
      <c r="I695" s="30"/>
      <c r="J695" s="30"/>
      <c r="K695" s="30"/>
      <c r="L695" s="30"/>
    </row>
    <row r="696" spans="7:12" x14ac:dyDescent="0.25">
      <c r="G696" s="30"/>
      <c r="H696" s="30"/>
      <c r="I696" s="30"/>
      <c r="J696" s="30"/>
      <c r="K696" s="30"/>
      <c r="L696" s="30"/>
    </row>
    <row r="697" spans="7:12" x14ac:dyDescent="0.25">
      <c r="G697" s="30"/>
      <c r="H697" s="30"/>
      <c r="I697" s="30"/>
      <c r="J697" s="30"/>
      <c r="K697" s="30"/>
      <c r="L697" s="30"/>
    </row>
    <row r="698" spans="7:12" x14ac:dyDescent="0.25">
      <c r="G698" s="30"/>
      <c r="H698" s="30"/>
      <c r="I698" s="30"/>
      <c r="J698" s="30"/>
      <c r="K698" s="30"/>
      <c r="L698" s="30"/>
    </row>
    <row r="699" spans="7:12" x14ac:dyDescent="0.25">
      <c r="G699" s="30"/>
      <c r="H699" s="30"/>
      <c r="I699" s="30"/>
      <c r="J699" s="30"/>
      <c r="K699" s="30"/>
      <c r="L699" s="30"/>
    </row>
    <row r="700" spans="7:12" x14ac:dyDescent="0.25">
      <c r="G700" s="30"/>
      <c r="H700" s="30"/>
      <c r="I700" s="30"/>
      <c r="J700" s="30"/>
      <c r="K700" s="30"/>
      <c r="L700" s="30"/>
    </row>
    <row r="701" spans="7:12" x14ac:dyDescent="0.25">
      <c r="G701" s="30"/>
      <c r="H701" s="30"/>
      <c r="I701" s="30"/>
      <c r="J701" s="30"/>
      <c r="K701" s="30"/>
      <c r="L701" s="30"/>
    </row>
    <row r="702" spans="7:12" x14ac:dyDescent="0.25">
      <c r="G702" s="30"/>
      <c r="H702" s="30"/>
      <c r="I702" s="30"/>
      <c r="J702" s="30"/>
      <c r="K702" s="30"/>
      <c r="L702" s="30"/>
    </row>
    <row r="703" spans="7:12" x14ac:dyDescent="0.25">
      <c r="G703" s="30"/>
      <c r="H703" s="30"/>
      <c r="I703" s="30"/>
      <c r="J703" s="30"/>
      <c r="K703" s="30"/>
      <c r="L703" s="30"/>
    </row>
    <row r="704" spans="7:12" x14ac:dyDescent="0.25">
      <c r="G704" s="30"/>
      <c r="H704" s="30"/>
      <c r="I704" s="30"/>
      <c r="J704" s="30"/>
      <c r="K704" s="30"/>
      <c r="L704" s="30"/>
    </row>
    <row r="705" spans="7:12" x14ac:dyDescent="0.25">
      <c r="G705" s="30"/>
      <c r="H705" s="30"/>
      <c r="I705" s="30"/>
      <c r="J705" s="30"/>
      <c r="K705" s="30"/>
      <c r="L705" s="30"/>
    </row>
    <row r="706" spans="7:12" x14ac:dyDescent="0.25">
      <c r="G706" s="30"/>
      <c r="H706" s="30"/>
      <c r="I706" s="30"/>
      <c r="J706" s="30"/>
      <c r="K706" s="30"/>
      <c r="L706" s="30"/>
    </row>
    <row r="707" spans="7:12" x14ac:dyDescent="0.25">
      <c r="G707" s="30"/>
      <c r="H707" s="30"/>
      <c r="I707" s="30"/>
      <c r="J707" s="30"/>
      <c r="K707" s="30"/>
      <c r="L707" s="30"/>
    </row>
    <row r="708" spans="7:12" x14ac:dyDescent="0.25">
      <c r="G708" s="30"/>
      <c r="H708" s="30"/>
      <c r="I708" s="30"/>
      <c r="J708" s="30"/>
      <c r="K708" s="30"/>
      <c r="L708" s="30"/>
    </row>
    <row r="709" spans="7:12" x14ac:dyDescent="0.25">
      <c r="G709" s="30"/>
      <c r="H709" s="30"/>
      <c r="I709" s="30"/>
      <c r="J709" s="30"/>
      <c r="K709" s="30"/>
      <c r="L709" s="30"/>
    </row>
    <row r="710" spans="7:12" x14ac:dyDescent="0.25">
      <c r="G710" s="30"/>
      <c r="H710" s="30"/>
      <c r="I710" s="30"/>
      <c r="J710" s="30"/>
      <c r="K710" s="30"/>
      <c r="L710" s="30"/>
    </row>
    <row r="711" spans="7:12" x14ac:dyDescent="0.25">
      <c r="G711" s="30"/>
      <c r="H711" s="30"/>
      <c r="I711" s="30"/>
      <c r="J711" s="30"/>
      <c r="K711" s="30"/>
      <c r="L711" s="30"/>
    </row>
    <row r="712" spans="7:12" x14ac:dyDescent="0.25">
      <c r="G712" s="30"/>
      <c r="H712" s="30"/>
      <c r="I712" s="30"/>
      <c r="J712" s="30"/>
      <c r="K712" s="30"/>
      <c r="L712" s="30"/>
    </row>
    <row r="713" spans="7:12" x14ac:dyDescent="0.25">
      <c r="G713" s="30"/>
      <c r="H713" s="30"/>
      <c r="I713" s="30"/>
      <c r="J713" s="30"/>
      <c r="K713" s="30"/>
      <c r="L713" s="30"/>
    </row>
    <row r="714" spans="7:12" x14ac:dyDescent="0.25">
      <c r="G714" s="30"/>
      <c r="H714" s="30"/>
      <c r="I714" s="30"/>
      <c r="J714" s="30"/>
      <c r="K714" s="30"/>
      <c r="L714" s="30"/>
    </row>
    <row r="715" spans="7:12" x14ac:dyDescent="0.25">
      <c r="G715" s="30"/>
      <c r="H715" s="30"/>
      <c r="I715" s="30"/>
      <c r="J715" s="30"/>
      <c r="K715" s="30"/>
      <c r="L715" s="30"/>
    </row>
    <row r="716" spans="7:12" x14ac:dyDescent="0.25">
      <c r="G716" s="30"/>
      <c r="H716" s="30"/>
      <c r="I716" s="30"/>
      <c r="J716" s="30"/>
      <c r="K716" s="30"/>
      <c r="L716" s="30"/>
    </row>
    <row r="717" spans="7:12" x14ac:dyDescent="0.25">
      <c r="G717" s="30"/>
      <c r="H717" s="30"/>
      <c r="I717" s="30"/>
      <c r="J717" s="30"/>
      <c r="K717" s="30"/>
      <c r="L717" s="30"/>
    </row>
    <row r="718" spans="7:12" x14ac:dyDescent="0.25">
      <c r="G718" s="30"/>
      <c r="H718" s="30"/>
      <c r="I718" s="30"/>
      <c r="J718" s="30"/>
      <c r="K718" s="30"/>
      <c r="L718" s="30"/>
    </row>
    <row r="719" spans="7:12" x14ac:dyDescent="0.25">
      <c r="G719" s="30"/>
      <c r="H719" s="30"/>
      <c r="I719" s="30"/>
      <c r="J719" s="30"/>
      <c r="K719" s="30"/>
      <c r="L719" s="30"/>
    </row>
    <row r="720" spans="7:12" x14ac:dyDescent="0.25">
      <c r="G720" s="30"/>
      <c r="H720" s="30"/>
      <c r="I720" s="30"/>
      <c r="J720" s="30"/>
      <c r="K720" s="30"/>
      <c r="L720" s="30"/>
    </row>
    <row r="721" spans="7:12" x14ac:dyDescent="0.25">
      <c r="G721" s="30"/>
      <c r="H721" s="30"/>
      <c r="I721" s="30"/>
      <c r="J721" s="30"/>
      <c r="K721" s="30"/>
      <c r="L721" s="30"/>
    </row>
    <row r="722" spans="7:12" x14ac:dyDescent="0.25">
      <c r="G722" s="30"/>
      <c r="H722" s="30"/>
      <c r="I722" s="30"/>
      <c r="J722" s="30"/>
      <c r="K722" s="30"/>
      <c r="L722" s="30"/>
    </row>
    <row r="723" spans="7:12" x14ac:dyDescent="0.25">
      <c r="G723" s="30"/>
      <c r="H723" s="30"/>
      <c r="I723" s="30"/>
      <c r="J723" s="30"/>
      <c r="K723" s="30"/>
      <c r="L723" s="30"/>
    </row>
    <row r="724" spans="7:12" x14ac:dyDescent="0.25">
      <c r="G724" s="30"/>
      <c r="H724" s="30"/>
      <c r="I724" s="30"/>
      <c r="J724" s="30"/>
      <c r="K724" s="30"/>
      <c r="L724" s="30"/>
    </row>
    <row r="725" spans="7:12" x14ac:dyDescent="0.25">
      <c r="G725" s="30"/>
      <c r="H725" s="30"/>
      <c r="I725" s="30"/>
      <c r="J725" s="30"/>
      <c r="K725" s="30"/>
      <c r="L725" s="30"/>
    </row>
    <row r="726" spans="7:12" x14ac:dyDescent="0.25">
      <c r="G726" s="30"/>
      <c r="H726" s="30"/>
      <c r="I726" s="30"/>
      <c r="J726" s="30"/>
      <c r="K726" s="30"/>
      <c r="L726" s="30"/>
    </row>
    <row r="727" spans="7:12" x14ac:dyDescent="0.25">
      <c r="G727" s="30"/>
      <c r="H727" s="30"/>
      <c r="I727" s="30"/>
      <c r="J727" s="30"/>
      <c r="K727" s="30"/>
      <c r="L727" s="30"/>
    </row>
    <row r="728" spans="7:12" x14ac:dyDescent="0.25">
      <c r="G728" s="30"/>
      <c r="H728" s="30"/>
      <c r="I728" s="30"/>
      <c r="J728" s="30"/>
      <c r="K728" s="30"/>
      <c r="L728" s="30"/>
    </row>
    <row r="729" spans="7:12" x14ac:dyDescent="0.25">
      <c r="G729" s="30"/>
      <c r="H729" s="30"/>
      <c r="I729" s="30"/>
      <c r="J729" s="30"/>
      <c r="K729" s="30"/>
      <c r="L729" s="30"/>
    </row>
    <row r="730" spans="7:12" x14ac:dyDescent="0.25">
      <c r="G730" s="30"/>
      <c r="H730" s="30"/>
      <c r="I730" s="30"/>
      <c r="J730" s="30"/>
      <c r="K730" s="30"/>
      <c r="L730" s="30"/>
    </row>
    <row r="731" spans="7:12" x14ac:dyDescent="0.25">
      <c r="G731" s="30"/>
      <c r="H731" s="30"/>
      <c r="I731" s="30"/>
      <c r="J731" s="30"/>
      <c r="K731" s="30"/>
      <c r="L731" s="30"/>
    </row>
    <row r="732" spans="7:12" x14ac:dyDescent="0.25">
      <c r="G732" s="30"/>
      <c r="H732" s="30"/>
      <c r="I732" s="30"/>
      <c r="J732" s="30"/>
      <c r="K732" s="30"/>
      <c r="L732" s="30"/>
    </row>
    <row r="733" spans="7:12" x14ac:dyDescent="0.25">
      <c r="G733" s="30"/>
      <c r="H733" s="30"/>
      <c r="I733" s="30"/>
      <c r="J733" s="30"/>
      <c r="K733" s="30"/>
      <c r="L733" s="30"/>
    </row>
    <row r="734" spans="7:12" x14ac:dyDescent="0.25">
      <c r="G734" s="30"/>
      <c r="H734" s="30"/>
      <c r="I734" s="30"/>
      <c r="J734" s="30"/>
      <c r="K734" s="30"/>
      <c r="L734" s="30"/>
    </row>
    <row r="735" spans="7:12" x14ac:dyDescent="0.25">
      <c r="G735" s="30"/>
      <c r="H735" s="30"/>
      <c r="I735" s="30"/>
      <c r="J735" s="30"/>
      <c r="K735" s="30"/>
      <c r="L735" s="30"/>
    </row>
    <row r="736" spans="7:12" x14ac:dyDescent="0.25">
      <c r="G736" s="30"/>
      <c r="H736" s="30"/>
      <c r="I736" s="30"/>
      <c r="J736" s="30"/>
      <c r="K736" s="30"/>
      <c r="L736" s="30"/>
    </row>
    <row r="737" spans="7:12" x14ac:dyDescent="0.25">
      <c r="G737" s="30"/>
      <c r="H737" s="30"/>
      <c r="I737" s="30"/>
      <c r="J737" s="30"/>
      <c r="K737" s="30"/>
      <c r="L737" s="30"/>
    </row>
    <row r="738" spans="7:12" x14ac:dyDescent="0.25">
      <c r="G738" s="30"/>
      <c r="H738" s="30"/>
      <c r="I738" s="30"/>
      <c r="J738" s="30"/>
      <c r="K738" s="30"/>
      <c r="L738" s="30"/>
    </row>
    <row r="739" spans="7:12" x14ac:dyDescent="0.25">
      <c r="G739" s="30"/>
      <c r="H739" s="30"/>
      <c r="I739" s="30"/>
      <c r="J739" s="30"/>
      <c r="K739" s="30"/>
      <c r="L739" s="30"/>
    </row>
    <row r="740" spans="7:12" x14ac:dyDescent="0.25">
      <c r="G740" s="30"/>
      <c r="H740" s="30"/>
      <c r="I740" s="30"/>
      <c r="J740" s="30"/>
      <c r="K740" s="30"/>
      <c r="L740" s="30"/>
    </row>
    <row r="741" spans="7:12" x14ac:dyDescent="0.25">
      <c r="G741" s="30"/>
      <c r="H741" s="30"/>
      <c r="I741" s="30"/>
      <c r="J741" s="30"/>
      <c r="K741" s="30"/>
      <c r="L741" s="30"/>
    </row>
    <row r="742" spans="7:12" x14ac:dyDescent="0.25">
      <c r="G742" s="30"/>
      <c r="H742" s="30"/>
      <c r="I742" s="30"/>
      <c r="J742" s="30"/>
      <c r="K742" s="30"/>
      <c r="L742" s="30"/>
    </row>
    <row r="743" spans="7:12" x14ac:dyDescent="0.25">
      <c r="G743" s="30"/>
      <c r="H743" s="30"/>
      <c r="I743" s="30"/>
      <c r="J743" s="30"/>
      <c r="K743" s="30"/>
      <c r="L743" s="30"/>
    </row>
    <row r="744" spans="7:12" x14ac:dyDescent="0.25">
      <c r="G744" s="30"/>
      <c r="H744" s="30"/>
      <c r="I744" s="30"/>
      <c r="J744" s="30"/>
      <c r="K744" s="30"/>
      <c r="L744" s="30"/>
    </row>
    <row r="745" spans="7:12" x14ac:dyDescent="0.25">
      <c r="G745" s="30"/>
      <c r="H745" s="30"/>
      <c r="I745" s="30"/>
      <c r="J745" s="30"/>
      <c r="K745" s="30"/>
      <c r="L745" s="30"/>
    </row>
    <row r="746" spans="7:12" x14ac:dyDescent="0.25">
      <c r="G746" s="30"/>
      <c r="H746" s="30"/>
      <c r="I746" s="30"/>
      <c r="J746" s="30"/>
      <c r="K746" s="30"/>
      <c r="L746" s="30"/>
    </row>
    <row r="747" spans="7:12" x14ac:dyDescent="0.25">
      <c r="G747" s="30"/>
      <c r="H747" s="30"/>
      <c r="I747" s="30"/>
      <c r="J747" s="30"/>
      <c r="K747" s="30"/>
      <c r="L747" s="30"/>
    </row>
    <row r="748" spans="7:12" x14ac:dyDescent="0.25">
      <c r="G748" s="30"/>
      <c r="H748" s="30"/>
      <c r="I748" s="30"/>
      <c r="J748" s="30"/>
      <c r="K748" s="30"/>
      <c r="L748" s="30"/>
    </row>
    <row r="749" spans="7:12" x14ac:dyDescent="0.25">
      <c r="G749" s="30"/>
      <c r="H749" s="30"/>
      <c r="I749" s="30"/>
      <c r="J749" s="30"/>
      <c r="K749" s="30"/>
      <c r="L749" s="30"/>
    </row>
    <row r="750" spans="7:12" x14ac:dyDescent="0.25">
      <c r="G750" s="30"/>
      <c r="H750" s="30"/>
      <c r="I750" s="30"/>
      <c r="J750" s="30"/>
      <c r="K750" s="30"/>
      <c r="L750" s="30"/>
    </row>
    <row r="751" spans="7:12" x14ac:dyDescent="0.25">
      <c r="G751" s="30"/>
      <c r="H751" s="30"/>
      <c r="I751" s="30"/>
      <c r="J751" s="30"/>
      <c r="K751" s="30"/>
      <c r="L751" s="30"/>
    </row>
    <row r="752" spans="7:12" x14ac:dyDescent="0.25">
      <c r="G752" s="30"/>
      <c r="H752" s="30"/>
      <c r="I752" s="30"/>
      <c r="J752" s="30"/>
      <c r="K752" s="30"/>
      <c r="L752" s="30"/>
    </row>
    <row r="753" spans="7:12" x14ac:dyDescent="0.25">
      <c r="G753" s="30"/>
      <c r="H753" s="30"/>
      <c r="I753" s="30"/>
      <c r="J753" s="30"/>
      <c r="K753" s="30"/>
      <c r="L753" s="30"/>
    </row>
    <row r="754" spans="7:12" x14ac:dyDescent="0.25">
      <c r="G754" s="30"/>
      <c r="H754" s="30"/>
      <c r="I754" s="30"/>
      <c r="J754" s="30"/>
      <c r="K754" s="30"/>
      <c r="L754" s="30"/>
    </row>
    <row r="755" spans="7:12" x14ac:dyDescent="0.25">
      <c r="G755" s="30"/>
      <c r="H755" s="30"/>
      <c r="I755" s="30"/>
      <c r="J755" s="30"/>
      <c r="K755" s="30"/>
      <c r="L755" s="30"/>
    </row>
    <row r="756" spans="7:12" x14ac:dyDescent="0.25">
      <c r="G756" s="30"/>
      <c r="H756" s="30"/>
      <c r="I756" s="30"/>
      <c r="J756" s="30"/>
      <c r="K756" s="30"/>
      <c r="L756" s="30"/>
    </row>
    <row r="757" spans="7:12" x14ac:dyDescent="0.25">
      <c r="G757" s="30"/>
      <c r="H757" s="30"/>
      <c r="I757" s="30"/>
      <c r="J757" s="30"/>
      <c r="K757" s="30"/>
      <c r="L757" s="30"/>
    </row>
    <row r="758" spans="7:12" x14ac:dyDescent="0.25">
      <c r="G758" s="30"/>
      <c r="H758" s="30"/>
      <c r="I758" s="30"/>
      <c r="J758" s="30"/>
      <c r="K758" s="30"/>
      <c r="L758" s="30"/>
    </row>
    <row r="759" spans="7:12" x14ac:dyDescent="0.25">
      <c r="G759" s="30"/>
      <c r="H759" s="30"/>
      <c r="I759" s="30"/>
      <c r="J759" s="30"/>
      <c r="K759" s="30"/>
      <c r="L759" s="30"/>
    </row>
    <row r="760" spans="7:12" x14ac:dyDescent="0.25">
      <c r="G760" s="30"/>
      <c r="H760" s="30"/>
      <c r="I760" s="30"/>
      <c r="J760" s="30"/>
      <c r="K760" s="30"/>
      <c r="L760" s="30"/>
    </row>
    <row r="761" spans="7:12" x14ac:dyDescent="0.25">
      <c r="G761" s="30"/>
      <c r="H761" s="30"/>
      <c r="I761" s="30"/>
      <c r="J761" s="30"/>
      <c r="K761" s="30"/>
      <c r="L761" s="30"/>
    </row>
    <row r="762" spans="7:12" x14ac:dyDescent="0.25">
      <c r="G762" s="30"/>
      <c r="H762" s="30"/>
      <c r="I762" s="30"/>
      <c r="J762" s="30"/>
      <c r="K762" s="30"/>
      <c r="L762" s="30"/>
    </row>
    <row r="763" spans="7:12" x14ac:dyDescent="0.25">
      <c r="G763" s="30"/>
      <c r="H763" s="30"/>
      <c r="I763" s="30"/>
      <c r="J763" s="30"/>
      <c r="K763" s="30"/>
      <c r="L763" s="30"/>
    </row>
    <row r="764" spans="7:12" x14ac:dyDescent="0.25">
      <c r="G764" s="30"/>
      <c r="H764" s="30"/>
      <c r="I764" s="30"/>
      <c r="J764" s="30"/>
      <c r="K764" s="30"/>
      <c r="L764" s="30"/>
    </row>
    <row r="765" spans="7:12" x14ac:dyDescent="0.25">
      <c r="G765" s="30"/>
      <c r="H765" s="30"/>
      <c r="I765" s="30"/>
      <c r="J765" s="30"/>
      <c r="K765" s="30"/>
      <c r="L765" s="30"/>
    </row>
    <row r="766" spans="7:12" x14ac:dyDescent="0.25">
      <c r="G766" s="30"/>
      <c r="H766" s="30"/>
      <c r="I766" s="30"/>
      <c r="J766" s="30"/>
      <c r="K766" s="30"/>
      <c r="L766" s="30"/>
    </row>
    <row r="767" spans="7:12" x14ac:dyDescent="0.25">
      <c r="G767" s="30"/>
      <c r="H767" s="30"/>
      <c r="I767" s="30"/>
      <c r="J767" s="30"/>
      <c r="K767" s="30"/>
      <c r="L767" s="30"/>
    </row>
    <row r="768" spans="7:12" x14ac:dyDescent="0.25">
      <c r="G768" s="30"/>
      <c r="H768" s="30"/>
      <c r="I768" s="30"/>
      <c r="J768" s="30"/>
      <c r="K768" s="30"/>
      <c r="L768" s="30"/>
    </row>
    <row r="769" spans="7:12" x14ac:dyDescent="0.25">
      <c r="G769" s="30"/>
      <c r="H769" s="30"/>
      <c r="I769" s="30"/>
      <c r="J769" s="30"/>
      <c r="K769" s="30"/>
      <c r="L769" s="30"/>
    </row>
    <row r="770" spans="7:12" x14ac:dyDescent="0.25">
      <c r="G770" s="30"/>
      <c r="H770" s="30"/>
      <c r="I770" s="30"/>
      <c r="J770" s="30"/>
      <c r="K770" s="30"/>
      <c r="L770" s="30"/>
    </row>
    <row r="771" spans="7:12" x14ac:dyDescent="0.25">
      <c r="G771" s="30"/>
      <c r="H771" s="30"/>
      <c r="I771" s="30"/>
      <c r="J771" s="30"/>
      <c r="K771" s="30"/>
      <c r="L771" s="30"/>
    </row>
    <row r="772" spans="7:12" x14ac:dyDescent="0.25">
      <c r="G772" s="30"/>
      <c r="H772" s="30"/>
      <c r="I772" s="30"/>
      <c r="J772" s="30"/>
      <c r="K772" s="30"/>
      <c r="L772" s="30"/>
    </row>
    <row r="773" spans="7:12" x14ac:dyDescent="0.25">
      <c r="G773" s="30"/>
      <c r="H773" s="30"/>
      <c r="I773" s="30"/>
      <c r="J773" s="30"/>
      <c r="K773" s="30"/>
      <c r="L773" s="30"/>
    </row>
    <row r="774" spans="7:12" x14ac:dyDescent="0.25">
      <c r="G774" s="30"/>
      <c r="H774" s="30"/>
      <c r="I774" s="30"/>
      <c r="J774" s="30"/>
      <c r="K774" s="30"/>
      <c r="L774" s="30"/>
    </row>
    <row r="775" spans="7:12" x14ac:dyDescent="0.25">
      <c r="G775" s="30"/>
      <c r="H775" s="30"/>
      <c r="I775" s="30"/>
      <c r="J775" s="30"/>
      <c r="K775" s="30"/>
      <c r="L775" s="30"/>
    </row>
    <row r="776" spans="7:12" x14ac:dyDescent="0.25">
      <c r="G776" s="30"/>
      <c r="H776" s="30"/>
      <c r="I776" s="30"/>
      <c r="J776" s="30"/>
      <c r="K776" s="30"/>
      <c r="L776" s="30"/>
    </row>
    <row r="777" spans="7:12" x14ac:dyDescent="0.25">
      <c r="G777" s="30"/>
      <c r="H777" s="30"/>
      <c r="I777" s="30"/>
      <c r="J777" s="30"/>
      <c r="K777" s="30"/>
      <c r="L777" s="30"/>
    </row>
    <row r="778" spans="7:12" x14ac:dyDescent="0.25">
      <c r="G778" s="30"/>
      <c r="H778" s="30"/>
      <c r="I778" s="30"/>
      <c r="J778" s="30"/>
      <c r="K778" s="30"/>
      <c r="L778" s="30"/>
    </row>
    <row r="779" spans="7:12" x14ac:dyDescent="0.25">
      <c r="G779" s="30"/>
      <c r="H779" s="30"/>
      <c r="I779" s="30"/>
      <c r="J779" s="30"/>
      <c r="K779" s="30"/>
      <c r="L779" s="30"/>
    </row>
    <row r="780" spans="7:12" x14ac:dyDescent="0.25">
      <c r="G780" s="30"/>
      <c r="H780" s="30"/>
      <c r="I780" s="30"/>
      <c r="J780" s="30"/>
      <c r="K780" s="30"/>
      <c r="L780" s="30"/>
    </row>
    <row r="781" spans="7:12" x14ac:dyDescent="0.25">
      <c r="G781" s="30"/>
      <c r="H781" s="30"/>
      <c r="I781" s="30"/>
      <c r="J781" s="30"/>
      <c r="K781" s="30"/>
      <c r="L781" s="30"/>
    </row>
    <row r="782" spans="7:12" x14ac:dyDescent="0.25">
      <c r="G782" s="30"/>
      <c r="H782" s="30"/>
      <c r="I782" s="30"/>
      <c r="J782" s="30"/>
      <c r="K782" s="30"/>
      <c r="L782" s="30"/>
    </row>
    <row r="783" spans="7:12" x14ac:dyDescent="0.25">
      <c r="G783" s="30"/>
      <c r="H783" s="30"/>
      <c r="I783" s="30"/>
      <c r="J783" s="30"/>
      <c r="K783" s="30"/>
      <c r="L783" s="30"/>
    </row>
    <row r="784" spans="7:12" x14ac:dyDescent="0.25">
      <c r="G784" s="30"/>
      <c r="H784" s="30"/>
      <c r="I784" s="30"/>
      <c r="J784" s="30"/>
      <c r="K784" s="30"/>
      <c r="L784" s="30"/>
    </row>
    <row r="785" spans="7:12" x14ac:dyDescent="0.25">
      <c r="G785" s="30"/>
      <c r="H785" s="30"/>
      <c r="I785" s="30"/>
      <c r="J785" s="30"/>
      <c r="K785" s="30"/>
      <c r="L785" s="30"/>
    </row>
    <row r="786" spans="7:12" x14ac:dyDescent="0.25">
      <c r="G786" s="30"/>
      <c r="H786" s="30"/>
      <c r="I786" s="30"/>
      <c r="J786" s="30"/>
      <c r="K786" s="30"/>
      <c r="L786" s="30"/>
    </row>
    <row r="787" spans="7:12" x14ac:dyDescent="0.25">
      <c r="G787" s="30"/>
      <c r="H787" s="30"/>
      <c r="I787" s="30"/>
      <c r="J787" s="30"/>
      <c r="K787" s="30"/>
      <c r="L787" s="30"/>
    </row>
    <row r="788" spans="7:12" x14ac:dyDescent="0.25">
      <c r="G788" s="30"/>
      <c r="H788" s="30"/>
      <c r="I788" s="30"/>
      <c r="J788" s="30"/>
      <c r="K788" s="30"/>
      <c r="L788" s="30"/>
    </row>
    <row r="789" spans="7:12" x14ac:dyDescent="0.25">
      <c r="G789" s="30"/>
      <c r="H789" s="30"/>
      <c r="I789" s="30"/>
      <c r="J789" s="30"/>
      <c r="K789" s="30"/>
      <c r="L789" s="30"/>
    </row>
    <row r="790" spans="7:12" x14ac:dyDescent="0.25">
      <c r="G790" s="30"/>
      <c r="H790" s="30"/>
      <c r="I790" s="30"/>
      <c r="J790" s="30"/>
      <c r="K790" s="30"/>
      <c r="L790" s="30"/>
    </row>
    <row r="791" spans="7:12" x14ac:dyDescent="0.25">
      <c r="G791" s="30"/>
      <c r="H791" s="30"/>
      <c r="I791" s="30"/>
      <c r="J791" s="30"/>
      <c r="K791" s="30"/>
      <c r="L791" s="30"/>
    </row>
    <row r="792" spans="7:12" x14ac:dyDescent="0.25">
      <c r="G792" s="30"/>
      <c r="H792" s="30"/>
      <c r="I792" s="30"/>
      <c r="J792" s="30"/>
      <c r="K792" s="30"/>
      <c r="L792" s="30"/>
    </row>
    <row r="793" spans="7:12" x14ac:dyDescent="0.25">
      <c r="G793" s="30"/>
      <c r="H793" s="30"/>
      <c r="I793" s="30"/>
      <c r="J793" s="30"/>
      <c r="K793" s="30"/>
      <c r="L793" s="30"/>
    </row>
    <row r="794" spans="7:12" x14ac:dyDescent="0.25">
      <c r="G794" s="30"/>
      <c r="H794" s="30"/>
      <c r="I794" s="30"/>
      <c r="J794" s="30"/>
      <c r="K794" s="30"/>
      <c r="L794" s="30"/>
    </row>
    <row r="795" spans="7:12" x14ac:dyDescent="0.25">
      <c r="G795" s="30"/>
      <c r="H795" s="30"/>
      <c r="I795" s="30"/>
      <c r="J795" s="30"/>
      <c r="K795" s="30"/>
      <c r="L795" s="30"/>
    </row>
    <row r="796" spans="7:12" x14ac:dyDescent="0.25">
      <c r="G796" s="30"/>
      <c r="H796" s="30"/>
      <c r="I796" s="30"/>
      <c r="J796" s="30"/>
      <c r="K796" s="30"/>
      <c r="L796" s="30"/>
    </row>
    <row r="797" spans="7:12" x14ac:dyDescent="0.25">
      <c r="G797" s="30"/>
      <c r="H797" s="30"/>
      <c r="I797" s="30"/>
      <c r="J797" s="30"/>
      <c r="K797" s="30"/>
      <c r="L797" s="30"/>
    </row>
    <row r="798" spans="7:12" x14ac:dyDescent="0.25">
      <c r="G798" s="30"/>
      <c r="H798" s="30"/>
      <c r="I798" s="30"/>
      <c r="J798" s="30"/>
      <c r="K798" s="30"/>
      <c r="L798" s="30"/>
    </row>
    <row r="799" spans="7:12" x14ac:dyDescent="0.25">
      <c r="G799" s="30"/>
      <c r="H799" s="30"/>
      <c r="I799" s="30"/>
      <c r="J799" s="30"/>
      <c r="K799" s="30"/>
      <c r="L799" s="30"/>
    </row>
    <row r="800" spans="7:12" x14ac:dyDescent="0.25">
      <c r="G800" s="30"/>
      <c r="H800" s="30"/>
      <c r="I800" s="30"/>
      <c r="J800" s="30"/>
      <c r="K800" s="30"/>
      <c r="L800" s="30"/>
    </row>
    <row r="801" spans="7:12" x14ac:dyDescent="0.25">
      <c r="G801" s="30"/>
      <c r="H801" s="30"/>
      <c r="I801" s="30"/>
      <c r="J801" s="30"/>
      <c r="K801" s="30"/>
      <c r="L801" s="30"/>
    </row>
    <row r="802" spans="7:12" x14ac:dyDescent="0.25">
      <c r="G802" s="30"/>
      <c r="H802" s="30"/>
      <c r="I802" s="30"/>
      <c r="J802" s="30"/>
      <c r="K802" s="30"/>
      <c r="L802" s="30"/>
    </row>
    <row r="803" spans="7:12" x14ac:dyDescent="0.25">
      <c r="G803" s="30"/>
      <c r="H803" s="30"/>
      <c r="I803" s="30"/>
      <c r="J803" s="30"/>
      <c r="K803" s="30"/>
      <c r="L803" s="30"/>
    </row>
    <row r="804" spans="7:12" x14ac:dyDescent="0.25">
      <c r="G804" s="30"/>
      <c r="H804" s="30"/>
      <c r="I804" s="30"/>
      <c r="J804" s="30"/>
      <c r="K804" s="30"/>
      <c r="L804" s="30"/>
    </row>
    <row r="805" spans="7:12" x14ac:dyDescent="0.25">
      <c r="G805" s="30"/>
      <c r="H805" s="30"/>
      <c r="I805" s="30"/>
      <c r="J805" s="30"/>
      <c r="K805" s="30"/>
      <c r="L805" s="30"/>
    </row>
    <row r="806" spans="7:12" x14ac:dyDescent="0.25">
      <c r="G806" s="30"/>
      <c r="H806" s="30"/>
      <c r="I806" s="30"/>
      <c r="J806" s="30"/>
      <c r="K806" s="30"/>
      <c r="L806" s="30"/>
    </row>
    <row r="807" spans="7:12" x14ac:dyDescent="0.25">
      <c r="G807" s="30"/>
      <c r="H807" s="30"/>
      <c r="I807" s="30"/>
      <c r="J807" s="30"/>
      <c r="K807" s="30"/>
      <c r="L807" s="30"/>
    </row>
    <row r="808" spans="7:12" x14ac:dyDescent="0.25">
      <c r="G808" s="30"/>
      <c r="H808" s="30"/>
      <c r="I808" s="30"/>
      <c r="J808" s="30"/>
      <c r="K808" s="30"/>
      <c r="L808" s="30"/>
    </row>
    <row r="809" spans="7:12" x14ac:dyDescent="0.25">
      <c r="G809" s="30"/>
      <c r="H809" s="30"/>
      <c r="I809" s="30"/>
      <c r="J809" s="30"/>
      <c r="K809" s="30"/>
      <c r="L809" s="30"/>
    </row>
    <row r="810" spans="7:12" x14ac:dyDescent="0.25">
      <c r="G810" s="30"/>
      <c r="H810" s="30"/>
      <c r="I810" s="30"/>
      <c r="J810" s="30"/>
      <c r="K810" s="30"/>
      <c r="L810" s="30"/>
    </row>
    <row r="811" spans="7:12" x14ac:dyDescent="0.25">
      <c r="G811" s="30"/>
      <c r="H811" s="30"/>
      <c r="I811" s="30"/>
      <c r="J811" s="30"/>
      <c r="K811" s="30"/>
      <c r="L811" s="30"/>
    </row>
    <row r="812" spans="7:12" x14ac:dyDescent="0.25">
      <c r="G812" s="30"/>
      <c r="H812" s="30"/>
      <c r="I812" s="30"/>
      <c r="J812" s="30"/>
      <c r="K812" s="30"/>
      <c r="L812" s="30"/>
    </row>
    <row r="813" spans="7:12" x14ac:dyDescent="0.25">
      <c r="G813" s="30"/>
      <c r="H813" s="30"/>
      <c r="I813" s="30"/>
      <c r="J813" s="30"/>
      <c r="K813" s="30"/>
      <c r="L813" s="30"/>
    </row>
    <row r="814" spans="7:12" x14ac:dyDescent="0.25">
      <c r="G814" s="30"/>
      <c r="H814" s="30"/>
      <c r="I814" s="30"/>
      <c r="J814" s="30"/>
      <c r="K814" s="30"/>
      <c r="L814" s="30"/>
    </row>
    <row r="815" spans="7:12" x14ac:dyDescent="0.25">
      <c r="G815" s="30"/>
      <c r="H815" s="30"/>
      <c r="I815" s="30"/>
      <c r="J815" s="30"/>
      <c r="K815" s="30"/>
      <c r="L815" s="30"/>
    </row>
    <row r="816" spans="7:12" x14ac:dyDescent="0.25">
      <c r="G816" s="30"/>
      <c r="H816" s="30"/>
      <c r="I816" s="30"/>
      <c r="J816" s="30"/>
      <c r="K816" s="30"/>
      <c r="L816" s="30"/>
    </row>
    <row r="817" spans="7:12" x14ac:dyDescent="0.25">
      <c r="G817" s="30"/>
      <c r="H817" s="30"/>
      <c r="I817" s="30"/>
      <c r="J817" s="30"/>
      <c r="K817" s="30"/>
      <c r="L817" s="30"/>
    </row>
    <row r="818" spans="7:12" x14ac:dyDescent="0.25">
      <c r="G818" s="30"/>
      <c r="H818" s="30"/>
      <c r="I818" s="30"/>
      <c r="J818" s="30"/>
      <c r="K818" s="30"/>
      <c r="L818" s="30"/>
    </row>
    <row r="819" spans="7:12" x14ac:dyDescent="0.25">
      <c r="G819" s="30"/>
      <c r="H819" s="30"/>
      <c r="I819" s="30"/>
      <c r="J819" s="30"/>
      <c r="K819" s="30"/>
      <c r="L819" s="30"/>
    </row>
    <row r="820" spans="7:12" x14ac:dyDescent="0.25">
      <c r="G820" s="30"/>
      <c r="H820" s="30"/>
      <c r="I820" s="30"/>
      <c r="J820" s="30"/>
      <c r="K820" s="30"/>
      <c r="L820" s="30"/>
    </row>
    <row r="821" spans="7:12" x14ac:dyDescent="0.25">
      <c r="G821" s="30"/>
      <c r="H821" s="30"/>
      <c r="I821" s="30"/>
      <c r="J821" s="30"/>
      <c r="K821" s="30"/>
      <c r="L821" s="30"/>
    </row>
    <row r="822" spans="7:12" x14ac:dyDescent="0.25">
      <c r="G822" s="30"/>
      <c r="H822" s="30"/>
      <c r="I822" s="30"/>
      <c r="J822" s="30"/>
      <c r="K822" s="30"/>
      <c r="L822" s="30"/>
    </row>
    <row r="823" spans="7:12" x14ac:dyDescent="0.25">
      <c r="G823" s="30"/>
      <c r="H823" s="30"/>
      <c r="I823" s="30"/>
      <c r="J823" s="30"/>
      <c r="K823" s="30"/>
      <c r="L823" s="30"/>
    </row>
    <row r="824" spans="7:12" x14ac:dyDescent="0.25">
      <c r="G824" s="30"/>
      <c r="H824" s="30"/>
      <c r="I824" s="30"/>
      <c r="J824" s="30"/>
      <c r="K824" s="30"/>
      <c r="L824" s="30"/>
    </row>
    <row r="825" spans="7:12" x14ac:dyDescent="0.25">
      <c r="G825" s="30"/>
      <c r="H825" s="30"/>
      <c r="I825" s="30"/>
      <c r="J825" s="30"/>
      <c r="K825" s="30"/>
      <c r="L825" s="30"/>
    </row>
    <row r="826" spans="7:12" x14ac:dyDescent="0.25">
      <c r="G826" s="30"/>
      <c r="H826" s="30"/>
      <c r="I826" s="30"/>
      <c r="J826" s="30"/>
      <c r="K826" s="30"/>
      <c r="L826" s="30"/>
    </row>
    <row r="827" spans="7:12" x14ac:dyDescent="0.25">
      <c r="G827" s="30"/>
      <c r="H827" s="30"/>
      <c r="I827" s="30"/>
      <c r="J827" s="30"/>
      <c r="K827" s="30"/>
      <c r="L827" s="30"/>
    </row>
    <row r="828" spans="7:12" x14ac:dyDescent="0.25">
      <c r="G828" s="30"/>
      <c r="H828" s="30"/>
      <c r="I828" s="30"/>
      <c r="J828" s="30"/>
      <c r="K828" s="30"/>
      <c r="L828" s="30"/>
    </row>
    <row r="829" spans="7:12" x14ac:dyDescent="0.25">
      <c r="G829" s="30"/>
      <c r="H829" s="30"/>
      <c r="I829" s="30"/>
      <c r="J829" s="30"/>
      <c r="K829" s="30"/>
      <c r="L829" s="30"/>
    </row>
    <row r="830" spans="7:12" x14ac:dyDescent="0.25">
      <c r="G830" s="30"/>
      <c r="H830" s="30"/>
      <c r="I830" s="30"/>
      <c r="J830" s="30"/>
      <c r="K830" s="30"/>
      <c r="L830" s="30"/>
    </row>
    <row r="831" spans="7:12" x14ac:dyDescent="0.25">
      <c r="G831" s="30"/>
      <c r="H831" s="30"/>
      <c r="I831" s="30"/>
      <c r="J831" s="30"/>
      <c r="K831" s="30"/>
      <c r="L831" s="30"/>
    </row>
    <row r="832" spans="7:12" x14ac:dyDescent="0.25">
      <c r="G832" s="30"/>
      <c r="H832" s="30"/>
      <c r="I832" s="30"/>
      <c r="J832" s="30"/>
      <c r="K832" s="30"/>
      <c r="L832" s="30"/>
    </row>
    <row r="833" spans="7:12" x14ac:dyDescent="0.25">
      <c r="G833" s="30"/>
      <c r="H833" s="30"/>
      <c r="I833" s="30"/>
      <c r="J833" s="30"/>
      <c r="K833" s="30"/>
      <c r="L833" s="30"/>
    </row>
    <row r="834" spans="7:12" x14ac:dyDescent="0.25">
      <c r="G834" s="30"/>
      <c r="H834" s="30"/>
      <c r="I834" s="30"/>
      <c r="J834" s="30"/>
      <c r="K834" s="30"/>
      <c r="L834" s="30"/>
    </row>
    <row r="835" spans="7:12" x14ac:dyDescent="0.25">
      <c r="G835" s="30"/>
      <c r="H835" s="30"/>
      <c r="I835" s="30"/>
      <c r="J835" s="30"/>
      <c r="K835" s="30"/>
      <c r="L835" s="30"/>
    </row>
    <row r="836" spans="7:12" x14ac:dyDescent="0.25">
      <c r="G836" s="30"/>
      <c r="H836" s="30"/>
      <c r="I836" s="30"/>
      <c r="J836" s="30"/>
      <c r="K836" s="30"/>
      <c r="L836" s="30"/>
    </row>
    <row r="837" spans="7:12" x14ac:dyDescent="0.25">
      <c r="G837" s="30"/>
      <c r="H837" s="30"/>
      <c r="I837" s="30"/>
      <c r="J837" s="30"/>
      <c r="K837" s="30"/>
      <c r="L837" s="30"/>
    </row>
    <row r="838" spans="7:12" x14ac:dyDescent="0.25">
      <c r="G838" s="30"/>
      <c r="H838" s="30"/>
      <c r="I838" s="30"/>
      <c r="J838" s="30"/>
      <c r="K838" s="30"/>
      <c r="L838" s="30"/>
    </row>
    <row r="839" spans="7:12" x14ac:dyDescent="0.25">
      <c r="G839" s="30"/>
      <c r="H839" s="30"/>
      <c r="I839" s="30"/>
      <c r="J839" s="30"/>
      <c r="K839" s="30"/>
      <c r="L839" s="30"/>
    </row>
    <row r="840" spans="7:12" x14ac:dyDescent="0.25">
      <c r="G840" s="30"/>
      <c r="H840" s="30"/>
      <c r="I840" s="30"/>
      <c r="J840" s="30"/>
      <c r="K840" s="30"/>
      <c r="L840" s="30"/>
    </row>
    <row r="841" spans="7:12" x14ac:dyDescent="0.25">
      <c r="G841" s="30"/>
      <c r="H841" s="30"/>
      <c r="I841" s="30"/>
      <c r="J841" s="30"/>
      <c r="K841" s="30"/>
      <c r="L841" s="30"/>
    </row>
    <row r="842" spans="7:12" x14ac:dyDescent="0.25">
      <c r="G842" s="30"/>
      <c r="H842" s="30"/>
      <c r="I842" s="30"/>
      <c r="J842" s="30"/>
      <c r="K842" s="30"/>
      <c r="L842" s="30"/>
    </row>
    <row r="843" spans="7:12" x14ac:dyDescent="0.25">
      <c r="G843" s="30"/>
      <c r="H843" s="30"/>
      <c r="I843" s="30"/>
      <c r="J843" s="30"/>
      <c r="K843" s="30"/>
      <c r="L843" s="30"/>
    </row>
    <row r="844" spans="7:12" x14ac:dyDescent="0.25">
      <c r="G844" s="30"/>
      <c r="H844" s="30"/>
      <c r="I844" s="30"/>
      <c r="J844" s="30"/>
      <c r="K844" s="30"/>
      <c r="L844" s="30"/>
    </row>
    <row r="845" spans="7:12" x14ac:dyDescent="0.25">
      <c r="G845" s="30"/>
      <c r="H845" s="30"/>
      <c r="I845" s="30"/>
      <c r="J845" s="30"/>
      <c r="K845" s="30"/>
      <c r="L845" s="30"/>
    </row>
    <row r="846" spans="7:12" x14ac:dyDescent="0.25">
      <c r="G846" s="30"/>
      <c r="H846" s="30"/>
      <c r="I846" s="30"/>
      <c r="J846" s="30"/>
      <c r="K846" s="30"/>
      <c r="L846" s="30"/>
    </row>
    <row r="847" spans="7:12" x14ac:dyDescent="0.25">
      <c r="G847" s="30"/>
      <c r="H847" s="30"/>
      <c r="I847" s="30"/>
      <c r="J847" s="30"/>
      <c r="K847" s="30"/>
      <c r="L847" s="30"/>
    </row>
    <row r="848" spans="7:12" x14ac:dyDescent="0.25">
      <c r="G848" s="30"/>
      <c r="H848" s="30"/>
      <c r="I848" s="30"/>
      <c r="J848" s="30"/>
      <c r="K848" s="30"/>
      <c r="L848" s="30"/>
    </row>
    <row r="849" spans="7:12" x14ac:dyDescent="0.25">
      <c r="G849" s="30"/>
      <c r="H849" s="30"/>
      <c r="I849" s="30"/>
      <c r="J849" s="30"/>
      <c r="K849" s="30"/>
      <c r="L849" s="30"/>
    </row>
    <row r="850" spans="7:12" x14ac:dyDescent="0.25">
      <c r="G850" s="30"/>
      <c r="H850" s="30"/>
      <c r="I850" s="30"/>
      <c r="J850" s="30"/>
      <c r="K850" s="30"/>
      <c r="L850" s="30"/>
    </row>
    <row r="851" spans="7:12" x14ac:dyDescent="0.25">
      <c r="G851" s="30"/>
      <c r="H851" s="30"/>
      <c r="I851" s="30"/>
      <c r="J851" s="30"/>
      <c r="K851" s="30"/>
      <c r="L851" s="30"/>
    </row>
    <row r="852" spans="7:12" x14ac:dyDescent="0.25">
      <c r="G852" s="30"/>
      <c r="H852" s="30"/>
      <c r="I852" s="30"/>
      <c r="J852" s="30"/>
      <c r="K852" s="30"/>
      <c r="L852" s="30"/>
    </row>
    <row r="853" spans="7:12" x14ac:dyDescent="0.25">
      <c r="G853" s="30"/>
      <c r="H853" s="30"/>
      <c r="I853" s="30"/>
      <c r="J853" s="30"/>
      <c r="K853" s="30"/>
      <c r="L853" s="30"/>
    </row>
    <row r="854" spans="7:12" x14ac:dyDescent="0.25">
      <c r="G854" s="30"/>
      <c r="H854" s="30"/>
      <c r="I854" s="30"/>
      <c r="J854" s="30"/>
      <c r="K854" s="30"/>
      <c r="L854" s="30"/>
    </row>
    <row r="855" spans="7:12" x14ac:dyDescent="0.25">
      <c r="G855" s="30"/>
      <c r="H855" s="30"/>
      <c r="I855" s="30"/>
      <c r="J855" s="30"/>
      <c r="K855" s="30"/>
      <c r="L855" s="30"/>
    </row>
    <row r="856" spans="7:12" x14ac:dyDescent="0.25">
      <c r="G856" s="30"/>
      <c r="H856" s="30"/>
      <c r="I856" s="30"/>
      <c r="J856" s="30"/>
      <c r="K856" s="30"/>
      <c r="L856" s="30"/>
    </row>
    <row r="857" spans="7:12" x14ac:dyDescent="0.25">
      <c r="G857" s="30"/>
      <c r="H857" s="30"/>
      <c r="I857" s="30"/>
      <c r="J857" s="30"/>
      <c r="K857" s="30"/>
      <c r="L857" s="30"/>
    </row>
    <row r="858" spans="7:12" x14ac:dyDescent="0.25">
      <c r="G858" s="30"/>
      <c r="H858" s="30"/>
      <c r="I858" s="30"/>
      <c r="J858" s="30"/>
      <c r="K858" s="30"/>
      <c r="L858" s="30"/>
    </row>
    <row r="859" spans="7:12" x14ac:dyDescent="0.25">
      <c r="G859" s="30"/>
      <c r="H859" s="30"/>
      <c r="I859" s="30"/>
      <c r="J859" s="30"/>
      <c r="K859" s="30"/>
      <c r="L859" s="30"/>
    </row>
    <row r="860" spans="7:12" x14ac:dyDescent="0.25">
      <c r="G860" s="30"/>
      <c r="H860" s="30"/>
      <c r="I860" s="30"/>
      <c r="J860" s="30"/>
      <c r="K860" s="30"/>
      <c r="L860" s="30"/>
    </row>
    <row r="861" spans="7:12" x14ac:dyDescent="0.25">
      <c r="G861" s="30"/>
      <c r="H861" s="30"/>
      <c r="I861" s="30"/>
      <c r="J861" s="30"/>
      <c r="K861" s="30"/>
      <c r="L861" s="30"/>
    </row>
    <row r="862" spans="7:12" x14ac:dyDescent="0.25">
      <c r="G862" s="30"/>
      <c r="H862" s="30"/>
      <c r="I862" s="30"/>
      <c r="J862" s="30"/>
      <c r="K862" s="30"/>
      <c r="L862" s="30"/>
    </row>
    <row r="863" spans="7:12" x14ac:dyDescent="0.25">
      <c r="G863" s="30"/>
      <c r="H863" s="30"/>
      <c r="I863" s="30"/>
      <c r="J863" s="30"/>
      <c r="K863" s="30"/>
      <c r="L863" s="30"/>
    </row>
    <row r="864" spans="7:12" x14ac:dyDescent="0.25">
      <c r="G864" s="30"/>
      <c r="H864" s="30"/>
      <c r="I864" s="30"/>
      <c r="J864" s="30"/>
      <c r="K864" s="30"/>
      <c r="L864" s="30"/>
    </row>
    <row r="865" spans="7:12" x14ac:dyDescent="0.25">
      <c r="G865" s="30"/>
      <c r="H865" s="30"/>
      <c r="I865" s="30"/>
      <c r="J865" s="30"/>
      <c r="K865" s="30"/>
      <c r="L865" s="30"/>
    </row>
    <row r="866" spans="7:12" x14ac:dyDescent="0.25">
      <c r="G866" s="30"/>
      <c r="H866" s="30"/>
      <c r="I866" s="30"/>
      <c r="J866" s="30"/>
      <c r="K866" s="30"/>
      <c r="L866" s="30"/>
    </row>
    <row r="867" spans="7:12" x14ac:dyDescent="0.25">
      <c r="G867" s="30"/>
      <c r="H867" s="30"/>
      <c r="I867" s="30"/>
      <c r="J867" s="30"/>
      <c r="K867" s="30"/>
      <c r="L867" s="30"/>
    </row>
    <row r="868" spans="7:12" x14ac:dyDescent="0.25">
      <c r="G868" s="30"/>
      <c r="H868" s="30"/>
      <c r="I868" s="30"/>
      <c r="J868" s="30"/>
      <c r="K868" s="30"/>
      <c r="L868" s="30"/>
    </row>
    <row r="869" spans="7:12" x14ac:dyDescent="0.25">
      <c r="G869" s="30"/>
      <c r="H869" s="30"/>
      <c r="I869" s="30"/>
      <c r="J869" s="30"/>
      <c r="K869" s="30"/>
      <c r="L869" s="30"/>
    </row>
    <row r="870" spans="7:12" x14ac:dyDescent="0.25">
      <c r="G870" s="30"/>
      <c r="H870" s="30"/>
      <c r="I870" s="30"/>
      <c r="J870" s="30"/>
      <c r="K870" s="30"/>
      <c r="L870" s="30"/>
    </row>
    <row r="871" spans="7:12" x14ac:dyDescent="0.25">
      <c r="G871" s="30"/>
      <c r="H871" s="30"/>
      <c r="I871" s="30"/>
      <c r="J871" s="30"/>
      <c r="K871" s="30"/>
      <c r="L871" s="30"/>
    </row>
    <row r="872" spans="7:12" x14ac:dyDescent="0.25">
      <c r="G872" s="30"/>
      <c r="H872" s="30"/>
      <c r="I872" s="30"/>
      <c r="J872" s="30"/>
      <c r="K872" s="30"/>
      <c r="L872" s="30"/>
    </row>
    <row r="873" spans="7:12" x14ac:dyDescent="0.25">
      <c r="G873" s="30"/>
      <c r="H873" s="30"/>
      <c r="I873" s="30"/>
      <c r="J873" s="30"/>
      <c r="K873" s="30"/>
      <c r="L873" s="30"/>
    </row>
    <row r="874" spans="7:12" x14ac:dyDescent="0.25">
      <c r="G874" s="30"/>
      <c r="H874" s="30"/>
      <c r="I874" s="30"/>
      <c r="J874" s="30"/>
      <c r="K874" s="30"/>
      <c r="L874" s="30"/>
    </row>
    <row r="875" spans="7:12" x14ac:dyDescent="0.25">
      <c r="G875" s="30"/>
      <c r="H875" s="30"/>
      <c r="I875" s="30"/>
      <c r="J875" s="30"/>
      <c r="K875" s="30"/>
      <c r="L875" s="30"/>
    </row>
    <row r="876" spans="7:12" x14ac:dyDescent="0.25">
      <c r="G876" s="30"/>
      <c r="H876" s="30"/>
      <c r="I876" s="30"/>
      <c r="J876" s="30"/>
      <c r="K876" s="30"/>
      <c r="L876" s="30"/>
    </row>
    <row r="877" spans="7:12" x14ac:dyDescent="0.25">
      <c r="G877" s="30"/>
      <c r="H877" s="30"/>
      <c r="I877" s="30"/>
      <c r="J877" s="30"/>
      <c r="K877" s="30"/>
      <c r="L877" s="30"/>
    </row>
    <row r="878" spans="7:12" x14ac:dyDescent="0.25">
      <c r="G878" s="30"/>
      <c r="H878" s="30"/>
      <c r="I878" s="30"/>
      <c r="J878" s="30"/>
      <c r="K878" s="30"/>
      <c r="L878" s="30"/>
    </row>
    <row r="879" spans="7:12" x14ac:dyDescent="0.25">
      <c r="G879" s="30"/>
      <c r="H879" s="30"/>
      <c r="I879" s="30"/>
      <c r="J879" s="30"/>
      <c r="K879" s="30"/>
      <c r="L879" s="30"/>
    </row>
    <row r="880" spans="7:12" x14ac:dyDescent="0.25">
      <c r="G880" s="30"/>
      <c r="H880" s="30"/>
      <c r="I880" s="30"/>
      <c r="J880" s="30"/>
      <c r="K880" s="30"/>
      <c r="L880" s="30"/>
    </row>
    <row r="881" spans="7:12" x14ac:dyDescent="0.25">
      <c r="G881" s="30"/>
      <c r="H881" s="30"/>
      <c r="I881" s="30"/>
      <c r="J881" s="30"/>
      <c r="K881" s="30"/>
      <c r="L881" s="30"/>
    </row>
    <row r="882" spans="7:12" x14ac:dyDescent="0.25">
      <c r="G882" s="30"/>
      <c r="H882" s="30"/>
      <c r="I882" s="30"/>
      <c r="J882" s="30"/>
      <c r="K882" s="30"/>
      <c r="L882" s="30"/>
    </row>
    <row r="883" spans="7:12" x14ac:dyDescent="0.25">
      <c r="G883" s="30"/>
      <c r="H883" s="30"/>
      <c r="I883" s="30"/>
      <c r="J883" s="30"/>
      <c r="K883" s="30"/>
      <c r="L883" s="30"/>
    </row>
    <row r="884" spans="7:12" x14ac:dyDescent="0.25">
      <c r="G884" s="30"/>
      <c r="H884" s="30"/>
      <c r="I884" s="30"/>
      <c r="J884" s="30"/>
      <c r="K884" s="30"/>
      <c r="L884" s="30"/>
    </row>
    <row r="885" spans="7:12" x14ac:dyDescent="0.25">
      <c r="G885" s="30"/>
      <c r="H885" s="30"/>
      <c r="I885" s="30"/>
      <c r="J885" s="30"/>
      <c r="K885" s="30"/>
      <c r="L885" s="30"/>
    </row>
    <row r="886" spans="7:12" x14ac:dyDescent="0.25">
      <c r="G886" s="30"/>
      <c r="H886" s="30"/>
      <c r="I886" s="30"/>
      <c r="J886" s="30"/>
      <c r="K886" s="30"/>
      <c r="L886" s="30"/>
    </row>
    <row r="887" spans="7:12" x14ac:dyDescent="0.25">
      <c r="G887" s="30"/>
      <c r="H887" s="30"/>
      <c r="I887" s="30"/>
      <c r="J887" s="30"/>
      <c r="K887" s="30"/>
      <c r="L887" s="30"/>
    </row>
    <row r="888" spans="7:12" x14ac:dyDescent="0.25">
      <c r="G888" s="30"/>
      <c r="H888" s="30"/>
      <c r="I888" s="30"/>
      <c r="J888" s="30"/>
      <c r="K888" s="30"/>
      <c r="L888" s="30"/>
    </row>
    <row r="889" spans="7:12" x14ac:dyDescent="0.25">
      <c r="G889" s="30"/>
      <c r="H889" s="30"/>
      <c r="I889" s="30"/>
      <c r="J889" s="30"/>
      <c r="K889" s="30"/>
      <c r="L889" s="30"/>
    </row>
    <row r="890" spans="7:12" x14ac:dyDescent="0.25">
      <c r="G890" s="30"/>
      <c r="H890" s="30"/>
      <c r="I890" s="30"/>
      <c r="J890" s="30"/>
      <c r="K890" s="30"/>
      <c r="L890" s="30"/>
    </row>
    <row r="891" spans="7:12" x14ac:dyDescent="0.25">
      <c r="G891" s="30"/>
      <c r="H891" s="30"/>
      <c r="I891" s="30"/>
      <c r="J891" s="30"/>
      <c r="K891" s="30"/>
      <c r="L891" s="30"/>
    </row>
    <row r="892" spans="7:12" x14ac:dyDescent="0.25">
      <c r="G892" s="30"/>
      <c r="H892" s="30"/>
      <c r="I892" s="30"/>
      <c r="J892" s="30"/>
      <c r="K892" s="30"/>
      <c r="L892" s="30"/>
    </row>
    <row r="893" spans="7:12" x14ac:dyDescent="0.25">
      <c r="G893" s="30"/>
      <c r="H893" s="30"/>
      <c r="I893" s="30"/>
      <c r="J893" s="30"/>
      <c r="K893" s="30"/>
      <c r="L893" s="30"/>
    </row>
    <row r="894" spans="7:12" x14ac:dyDescent="0.25">
      <c r="G894" s="30"/>
      <c r="H894" s="30"/>
      <c r="I894" s="30"/>
      <c r="J894" s="30"/>
      <c r="K894" s="30"/>
      <c r="L894" s="30"/>
    </row>
    <row r="895" spans="7:12" x14ac:dyDescent="0.25">
      <c r="G895" s="30"/>
      <c r="H895" s="30"/>
      <c r="I895" s="30"/>
      <c r="J895" s="30"/>
      <c r="K895" s="30"/>
      <c r="L895" s="30"/>
    </row>
    <row r="896" spans="7:12" x14ac:dyDescent="0.25">
      <c r="G896" s="30"/>
      <c r="H896" s="30"/>
      <c r="I896" s="30"/>
      <c r="J896" s="30"/>
      <c r="K896" s="30"/>
      <c r="L896" s="30"/>
    </row>
    <row r="897" spans="7:12" x14ac:dyDescent="0.25">
      <c r="G897" s="30"/>
      <c r="H897" s="30"/>
      <c r="I897" s="30"/>
      <c r="J897" s="30"/>
      <c r="K897" s="30"/>
      <c r="L897" s="30"/>
    </row>
    <row r="898" spans="7:12" x14ac:dyDescent="0.25">
      <c r="G898" s="30"/>
      <c r="H898" s="30"/>
      <c r="I898" s="30"/>
      <c r="J898" s="30"/>
      <c r="K898" s="30"/>
      <c r="L898" s="30"/>
    </row>
    <row r="899" spans="7:12" x14ac:dyDescent="0.25">
      <c r="G899" s="30"/>
      <c r="H899" s="30"/>
      <c r="I899" s="30"/>
      <c r="J899" s="30"/>
      <c r="K899" s="30"/>
      <c r="L899" s="30"/>
    </row>
    <row r="900" spans="7:12" x14ac:dyDescent="0.25">
      <c r="G900" s="30"/>
      <c r="H900" s="30"/>
      <c r="I900" s="30"/>
      <c r="J900" s="30"/>
      <c r="K900" s="30"/>
      <c r="L900" s="30"/>
    </row>
    <row r="901" spans="7:12" x14ac:dyDescent="0.25">
      <c r="G901" s="30"/>
      <c r="H901" s="30"/>
      <c r="I901" s="30"/>
      <c r="J901" s="30"/>
      <c r="K901" s="30"/>
      <c r="L901" s="30"/>
    </row>
    <row r="902" spans="7:12" x14ac:dyDescent="0.25">
      <c r="G902" s="30"/>
      <c r="H902" s="30"/>
      <c r="I902" s="30"/>
      <c r="J902" s="30"/>
      <c r="K902" s="30"/>
      <c r="L902" s="30"/>
    </row>
    <row r="903" spans="7:12" x14ac:dyDescent="0.25">
      <c r="G903" s="30"/>
      <c r="H903" s="30"/>
      <c r="I903" s="30"/>
      <c r="J903" s="30"/>
      <c r="K903" s="30"/>
      <c r="L903" s="30"/>
    </row>
    <row r="904" spans="7:12" x14ac:dyDescent="0.25">
      <c r="G904" s="30"/>
      <c r="H904" s="30"/>
      <c r="I904" s="30"/>
      <c r="J904" s="30"/>
      <c r="K904" s="30"/>
      <c r="L904" s="30"/>
    </row>
    <row r="905" spans="7:12" x14ac:dyDescent="0.25">
      <c r="G905" s="30"/>
      <c r="H905" s="30"/>
      <c r="I905" s="30"/>
      <c r="J905" s="30"/>
      <c r="K905" s="30"/>
      <c r="L905" s="30"/>
    </row>
    <row r="906" spans="7:12" x14ac:dyDescent="0.25">
      <c r="G906" s="30"/>
      <c r="H906" s="30"/>
      <c r="I906" s="30"/>
      <c r="J906" s="30"/>
      <c r="K906" s="30"/>
      <c r="L906" s="30"/>
    </row>
    <row r="907" spans="7:12" x14ac:dyDescent="0.25">
      <c r="G907" s="30"/>
      <c r="H907" s="30"/>
      <c r="I907" s="30"/>
      <c r="J907" s="30"/>
      <c r="K907" s="30"/>
      <c r="L907" s="30"/>
    </row>
    <row r="908" spans="7:12" x14ac:dyDescent="0.25">
      <c r="G908" s="30"/>
      <c r="H908" s="30"/>
      <c r="I908" s="30"/>
      <c r="J908" s="30"/>
      <c r="K908" s="30"/>
      <c r="L908" s="30"/>
    </row>
    <row r="909" spans="7:12" x14ac:dyDescent="0.25">
      <c r="G909" s="30"/>
      <c r="H909" s="30"/>
      <c r="I909" s="30"/>
      <c r="J909" s="30"/>
      <c r="K909" s="30"/>
      <c r="L909" s="30"/>
    </row>
    <row r="910" spans="7:12" x14ac:dyDescent="0.25">
      <c r="G910" s="30"/>
      <c r="H910" s="30"/>
      <c r="I910" s="30"/>
      <c r="J910" s="30"/>
      <c r="K910" s="30"/>
      <c r="L910" s="30"/>
    </row>
    <row r="911" spans="7:12" x14ac:dyDescent="0.25">
      <c r="G911" s="30"/>
      <c r="H911" s="30"/>
      <c r="I911" s="30"/>
      <c r="J911" s="30"/>
      <c r="K911" s="30"/>
      <c r="L911" s="30"/>
    </row>
    <row r="912" spans="7:12" x14ac:dyDescent="0.25">
      <c r="G912" s="30"/>
      <c r="H912" s="30"/>
      <c r="I912" s="30"/>
      <c r="J912" s="30"/>
      <c r="K912" s="30"/>
      <c r="L912" s="30"/>
    </row>
    <row r="913" spans="7:12" x14ac:dyDescent="0.25">
      <c r="G913" s="30"/>
      <c r="H913" s="30"/>
      <c r="I913" s="30"/>
      <c r="J913" s="30"/>
      <c r="K913" s="30"/>
      <c r="L913" s="30"/>
    </row>
    <row r="914" spans="7:12" x14ac:dyDescent="0.25">
      <c r="G914" s="30"/>
      <c r="H914" s="30"/>
      <c r="I914" s="30"/>
      <c r="J914" s="30"/>
      <c r="K914" s="30"/>
      <c r="L914" s="30"/>
    </row>
    <row r="915" spans="7:12" x14ac:dyDescent="0.25">
      <c r="G915" s="30"/>
      <c r="H915" s="30"/>
      <c r="I915" s="30"/>
      <c r="J915" s="30"/>
      <c r="K915" s="30"/>
      <c r="L915" s="30"/>
    </row>
    <row r="916" spans="7:12" x14ac:dyDescent="0.25">
      <c r="G916" s="30"/>
      <c r="H916" s="30"/>
      <c r="I916" s="30"/>
      <c r="J916" s="30"/>
      <c r="K916" s="30"/>
      <c r="L916" s="30"/>
    </row>
    <row r="917" spans="7:12" x14ac:dyDescent="0.25">
      <c r="G917" s="30"/>
      <c r="H917" s="30"/>
      <c r="I917" s="30"/>
      <c r="J917" s="30"/>
      <c r="K917" s="30"/>
      <c r="L917" s="30"/>
    </row>
    <row r="918" spans="7:12" x14ac:dyDescent="0.25">
      <c r="G918" s="30"/>
      <c r="H918" s="30"/>
      <c r="I918" s="30"/>
      <c r="J918" s="30"/>
      <c r="K918" s="30"/>
      <c r="L918" s="30"/>
    </row>
    <row r="919" spans="7:12" x14ac:dyDescent="0.25">
      <c r="G919" s="30"/>
      <c r="H919" s="30"/>
      <c r="I919" s="30"/>
      <c r="J919" s="30"/>
      <c r="K919" s="30"/>
      <c r="L919" s="30"/>
    </row>
    <row r="920" spans="7:12" x14ac:dyDescent="0.25">
      <c r="G920" s="30"/>
      <c r="H920" s="30"/>
      <c r="I920" s="30"/>
      <c r="J920" s="30"/>
      <c r="K920" s="30"/>
      <c r="L920" s="30"/>
    </row>
    <row r="921" spans="7:12" x14ac:dyDescent="0.25">
      <c r="G921" s="30"/>
      <c r="H921" s="30"/>
      <c r="I921" s="30"/>
      <c r="J921" s="30"/>
      <c r="K921" s="30"/>
      <c r="L921" s="30"/>
    </row>
    <row r="922" spans="7:12" x14ac:dyDescent="0.25">
      <c r="G922" s="30"/>
      <c r="H922" s="30"/>
      <c r="I922" s="30"/>
      <c r="J922" s="30"/>
      <c r="K922" s="30"/>
      <c r="L922" s="30"/>
    </row>
    <row r="923" spans="7:12" x14ac:dyDescent="0.25">
      <c r="G923" s="30"/>
      <c r="H923" s="30"/>
      <c r="I923" s="30"/>
      <c r="J923" s="30"/>
      <c r="K923" s="30"/>
      <c r="L923" s="30"/>
    </row>
    <row r="924" spans="7:12" x14ac:dyDescent="0.25">
      <c r="G924" s="30"/>
      <c r="H924" s="30"/>
      <c r="I924" s="30"/>
      <c r="J924" s="30"/>
      <c r="K924" s="30"/>
      <c r="L924" s="30"/>
    </row>
    <row r="925" spans="7:12" x14ac:dyDescent="0.25">
      <c r="G925" s="30"/>
      <c r="H925" s="30"/>
      <c r="I925" s="30"/>
      <c r="J925" s="30"/>
      <c r="K925" s="30"/>
      <c r="L925" s="30"/>
    </row>
    <row r="926" spans="7:12" x14ac:dyDescent="0.25">
      <c r="G926" s="30"/>
      <c r="H926" s="30"/>
      <c r="I926" s="30"/>
      <c r="J926" s="30"/>
      <c r="K926" s="30"/>
      <c r="L926" s="30"/>
    </row>
    <row r="927" spans="7:12" x14ac:dyDescent="0.25">
      <c r="G927" s="30"/>
      <c r="H927" s="30"/>
      <c r="I927" s="30"/>
      <c r="J927" s="30"/>
      <c r="K927" s="30"/>
      <c r="L927" s="30"/>
    </row>
    <row r="928" spans="7:12" x14ac:dyDescent="0.25">
      <c r="G928" s="30"/>
      <c r="H928" s="30"/>
      <c r="I928" s="30"/>
      <c r="J928" s="30"/>
      <c r="K928" s="30"/>
      <c r="L928" s="30"/>
    </row>
    <row r="929" spans="7:12" x14ac:dyDescent="0.25">
      <c r="G929" s="30"/>
      <c r="H929" s="30"/>
      <c r="I929" s="30"/>
      <c r="J929" s="30"/>
      <c r="K929" s="30"/>
      <c r="L929" s="30"/>
    </row>
    <row r="930" spans="7:12" x14ac:dyDescent="0.25">
      <c r="G930" s="30"/>
      <c r="H930" s="30"/>
      <c r="I930" s="30"/>
      <c r="J930" s="30"/>
      <c r="K930" s="30"/>
      <c r="L930" s="30"/>
    </row>
    <row r="931" spans="7:12" x14ac:dyDescent="0.25">
      <c r="G931" s="30"/>
      <c r="H931" s="30"/>
      <c r="I931" s="30"/>
      <c r="J931" s="30"/>
      <c r="K931" s="30"/>
      <c r="L931" s="30"/>
    </row>
    <row r="932" spans="7:12" x14ac:dyDescent="0.25">
      <c r="G932" s="30"/>
      <c r="H932" s="30"/>
      <c r="I932" s="30"/>
      <c r="J932" s="30"/>
      <c r="K932" s="30"/>
      <c r="L932" s="30"/>
    </row>
    <row r="933" spans="7:12" x14ac:dyDescent="0.25">
      <c r="G933" s="30"/>
      <c r="H933" s="30"/>
      <c r="I933" s="30"/>
      <c r="J933" s="30"/>
      <c r="K933" s="30"/>
      <c r="L933" s="30"/>
    </row>
    <row r="934" spans="7:12" x14ac:dyDescent="0.25">
      <c r="G934" s="30"/>
      <c r="H934" s="30"/>
      <c r="I934" s="30"/>
      <c r="J934" s="30"/>
      <c r="K934" s="30"/>
      <c r="L934" s="30"/>
    </row>
    <row r="935" spans="7:12" x14ac:dyDescent="0.25">
      <c r="G935" s="30"/>
      <c r="H935" s="30"/>
      <c r="I935" s="30"/>
      <c r="J935" s="30"/>
      <c r="K935" s="30"/>
      <c r="L935" s="30"/>
    </row>
    <row r="936" spans="7:12" x14ac:dyDescent="0.25">
      <c r="G936" s="30"/>
      <c r="H936" s="30"/>
      <c r="I936" s="30"/>
      <c r="J936" s="30"/>
      <c r="K936" s="30"/>
      <c r="L936" s="30"/>
    </row>
    <row r="937" spans="7:12" x14ac:dyDescent="0.25">
      <c r="G937" s="30"/>
      <c r="H937" s="30"/>
      <c r="I937" s="30"/>
      <c r="J937" s="30"/>
      <c r="K937" s="30"/>
      <c r="L937" s="30"/>
    </row>
    <row r="938" spans="7:12" x14ac:dyDescent="0.25">
      <c r="G938" s="30"/>
      <c r="H938" s="30"/>
      <c r="I938" s="30"/>
      <c r="J938" s="30"/>
      <c r="K938" s="30"/>
      <c r="L938" s="30"/>
    </row>
    <row r="939" spans="7:12" x14ac:dyDescent="0.25">
      <c r="G939" s="30"/>
      <c r="H939" s="30"/>
      <c r="I939" s="30"/>
      <c r="J939" s="30"/>
      <c r="K939" s="30"/>
      <c r="L939" s="30"/>
    </row>
    <row r="940" spans="7:12" x14ac:dyDescent="0.25">
      <c r="G940" s="30"/>
      <c r="H940" s="30"/>
      <c r="I940" s="30"/>
      <c r="J940" s="30"/>
      <c r="K940" s="30"/>
      <c r="L940" s="30"/>
    </row>
    <row r="941" spans="7:12" x14ac:dyDescent="0.25">
      <c r="G941" s="30"/>
      <c r="H941" s="30"/>
      <c r="I941" s="30"/>
      <c r="J941" s="30"/>
      <c r="K941" s="30"/>
      <c r="L941" s="30"/>
    </row>
    <row r="942" spans="7:12" x14ac:dyDescent="0.25">
      <c r="G942" s="30"/>
      <c r="H942" s="30"/>
      <c r="I942" s="30"/>
      <c r="J942" s="30"/>
      <c r="K942" s="30"/>
      <c r="L942" s="30"/>
    </row>
    <row r="943" spans="7:12" x14ac:dyDescent="0.25">
      <c r="G943" s="30"/>
      <c r="H943" s="30"/>
      <c r="I943" s="30"/>
      <c r="J943" s="30"/>
      <c r="K943" s="30"/>
      <c r="L943" s="30"/>
    </row>
    <row r="944" spans="7:12" x14ac:dyDescent="0.25">
      <c r="G944" s="30"/>
      <c r="H944" s="30"/>
      <c r="I944" s="30"/>
      <c r="J944" s="30"/>
      <c r="K944" s="30"/>
      <c r="L944" s="30"/>
    </row>
    <row r="945" spans="7:12" x14ac:dyDescent="0.25">
      <c r="G945" s="30"/>
      <c r="H945" s="30"/>
      <c r="I945" s="30"/>
      <c r="J945" s="30"/>
      <c r="K945" s="30"/>
      <c r="L945" s="30"/>
    </row>
    <row r="946" spans="7:12" x14ac:dyDescent="0.25">
      <c r="G946" s="30"/>
      <c r="H946" s="30"/>
      <c r="I946" s="30"/>
      <c r="J946" s="30"/>
      <c r="K946" s="30"/>
      <c r="L946" s="30"/>
    </row>
    <row r="947" spans="7:12" x14ac:dyDescent="0.25">
      <c r="G947" s="30"/>
      <c r="H947" s="30"/>
      <c r="I947" s="30"/>
      <c r="J947" s="30"/>
      <c r="K947" s="30"/>
      <c r="L947" s="30"/>
    </row>
    <row r="948" spans="7:12" x14ac:dyDescent="0.25">
      <c r="G948" s="30"/>
      <c r="H948" s="30"/>
      <c r="I948" s="30"/>
      <c r="J948" s="30"/>
      <c r="K948" s="30"/>
      <c r="L948" s="30"/>
    </row>
    <row r="949" spans="7:12" x14ac:dyDescent="0.25">
      <c r="G949" s="30"/>
      <c r="H949" s="30"/>
      <c r="I949" s="30"/>
      <c r="J949" s="30"/>
      <c r="K949" s="30"/>
      <c r="L949" s="30"/>
    </row>
    <row r="950" spans="7:12" x14ac:dyDescent="0.25">
      <c r="G950" s="30"/>
      <c r="H950" s="30"/>
      <c r="I950" s="30"/>
      <c r="J950" s="30"/>
      <c r="K950" s="30"/>
      <c r="L950" s="30"/>
    </row>
    <row r="951" spans="7:12" x14ac:dyDescent="0.25">
      <c r="G951" s="30"/>
      <c r="H951" s="30"/>
      <c r="I951" s="30"/>
      <c r="J951" s="30"/>
      <c r="K951" s="30"/>
      <c r="L951" s="30"/>
    </row>
    <row r="952" spans="7:12" x14ac:dyDescent="0.25">
      <c r="G952" s="30"/>
      <c r="H952" s="30"/>
      <c r="I952" s="30"/>
      <c r="J952" s="30"/>
      <c r="K952" s="30"/>
      <c r="L952" s="30"/>
    </row>
    <row r="953" spans="7:12" x14ac:dyDescent="0.25">
      <c r="G953" s="30"/>
      <c r="H953" s="30"/>
      <c r="I953" s="30"/>
      <c r="J953" s="30"/>
      <c r="K953" s="30"/>
      <c r="L953" s="30"/>
    </row>
    <row r="954" spans="7:12" x14ac:dyDescent="0.25">
      <c r="G954" s="30"/>
      <c r="H954" s="30"/>
      <c r="I954" s="30"/>
      <c r="J954" s="30"/>
      <c r="K954" s="30"/>
      <c r="L954" s="30"/>
    </row>
    <row r="955" spans="7:12" x14ac:dyDescent="0.25">
      <c r="G955" s="30"/>
      <c r="H955" s="30"/>
      <c r="I955" s="30"/>
      <c r="J955" s="30"/>
      <c r="K955" s="30"/>
      <c r="L955" s="30"/>
    </row>
    <row r="956" spans="7:12" x14ac:dyDescent="0.25">
      <c r="G956" s="30"/>
      <c r="H956" s="30"/>
      <c r="I956" s="30"/>
      <c r="J956" s="30"/>
      <c r="K956" s="30"/>
      <c r="L956" s="30"/>
    </row>
    <row r="957" spans="7:12" x14ac:dyDescent="0.25">
      <c r="G957" s="30"/>
      <c r="H957" s="30"/>
      <c r="I957" s="30"/>
      <c r="J957" s="30"/>
      <c r="K957" s="30"/>
      <c r="L957" s="30"/>
    </row>
    <row r="958" spans="7:12" x14ac:dyDescent="0.25">
      <c r="G958" s="30"/>
      <c r="H958" s="30"/>
      <c r="I958" s="30"/>
      <c r="J958" s="30"/>
      <c r="K958" s="30"/>
      <c r="L958" s="30"/>
    </row>
    <row r="959" spans="7:12" x14ac:dyDescent="0.25">
      <c r="G959" s="30"/>
      <c r="H959" s="30"/>
      <c r="I959" s="30"/>
      <c r="J959" s="30"/>
      <c r="K959" s="30"/>
      <c r="L959" s="30"/>
    </row>
    <row r="960" spans="7:12" x14ac:dyDescent="0.25">
      <c r="G960" s="30"/>
      <c r="H960" s="30"/>
      <c r="I960" s="30"/>
      <c r="J960" s="30"/>
      <c r="K960" s="30"/>
      <c r="L960" s="30"/>
    </row>
    <row r="961" spans="7:12" x14ac:dyDescent="0.25">
      <c r="G961" s="30"/>
      <c r="H961" s="30"/>
      <c r="I961" s="30"/>
      <c r="J961" s="30"/>
      <c r="K961" s="30"/>
      <c r="L961" s="30"/>
    </row>
    <row r="962" spans="7:12" x14ac:dyDescent="0.25">
      <c r="G962" s="30"/>
      <c r="H962" s="30"/>
      <c r="I962" s="30"/>
      <c r="J962" s="30"/>
      <c r="K962" s="30"/>
      <c r="L962" s="30"/>
    </row>
    <row r="963" spans="7:12" x14ac:dyDescent="0.25">
      <c r="G963" s="30"/>
      <c r="H963" s="30"/>
      <c r="I963" s="30"/>
      <c r="J963" s="30"/>
      <c r="K963" s="30"/>
      <c r="L963" s="30"/>
    </row>
    <row r="964" spans="7:12" x14ac:dyDescent="0.25">
      <c r="G964" s="30"/>
      <c r="H964" s="30"/>
      <c r="I964" s="30"/>
      <c r="J964" s="30"/>
      <c r="K964" s="30"/>
      <c r="L964" s="30"/>
    </row>
    <row r="965" spans="7:12" x14ac:dyDescent="0.25">
      <c r="G965" s="30"/>
      <c r="H965" s="30"/>
      <c r="I965" s="30"/>
      <c r="J965" s="30"/>
      <c r="K965" s="30"/>
      <c r="L965" s="30"/>
    </row>
    <row r="966" spans="7:12" x14ac:dyDescent="0.25">
      <c r="G966" s="30"/>
      <c r="H966" s="30"/>
      <c r="I966" s="30"/>
      <c r="J966" s="30"/>
      <c r="K966" s="30"/>
      <c r="L966" s="30"/>
    </row>
    <row r="967" spans="7:12" x14ac:dyDescent="0.25">
      <c r="G967" s="30"/>
      <c r="H967" s="30"/>
      <c r="I967" s="30"/>
      <c r="J967" s="30"/>
      <c r="K967" s="30"/>
      <c r="L967" s="30"/>
    </row>
    <row r="968" spans="7:12" x14ac:dyDescent="0.25">
      <c r="G968" s="30"/>
      <c r="H968" s="30"/>
      <c r="I968" s="30"/>
      <c r="J968" s="30"/>
      <c r="K968" s="30"/>
      <c r="L968" s="30"/>
    </row>
    <row r="969" spans="7:12" x14ac:dyDescent="0.25">
      <c r="G969" s="30"/>
      <c r="H969" s="30"/>
      <c r="I969" s="30"/>
      <c r="J969" s="30"/>
      <c r="K969" s="30"/>
      <c r="L969" s="30"/>
    </row>
    <row r="970" spans="7:12" x14ac:dyDescent="0.25">
      <c r="G970" s="30"/>
      <c r="H970" s="30"/>
      <c r="I970" s="30"/>
      <c r="J970" s="30"/>
      <c r="K970" s="30"/>
      <c r="L970" s="30"/>
    </row>
    <row r="971" spans="7:12" x14ac:dyDescent="0.25">
      <c r="G971" s="30"/>
      <c r="H971" s="30"/>
      <c r="I971" s="30"/>
      <c r="J971" s="30"/>
      <c r="K971" s="30"/>
      <c r="L971" s="30"/>
    </row>
    <row r="972" spans="7:12" x14ac:dyDescent="0.25">
      <c r="G972" s="30"/>
      <c r="H972" s="30"/>
      <c r="I972" s="30"/>
      <c r="J972" s="30"/>
      <c r="K972" s="30"/>
      <c r="L972" s="30"/>
    </row>
    <row r="973" spans="7:12" x14ac:dyDescent="0.25">
      <c r="G973" s="30"/>
      <c r="H973" s="30"/>
      <c r="I973" s="30"/>
      <c r="J973" s="30"/>
      <c r="K973" s="30"/>
      <c r="L973" s="30"/>
    </row>
    <row r="974" spans="7:12" x14ac:dyDescent="0.25">
      <c r="G974" s="30"/>
      <c r="H974" s="30"/>
      <c r="I974" s="30"/>
      <c r="J974" s="30"/>
      <c r="K974" s="30"/>
      <c r="L974" s="30"/>
    </row>
    <row r="975" spans="7:12" x14ac:dyDescent="0.25">
      <c r="G975" s="30"/>
      <c r="H975" s="30"/>
      <c r="I975" s="30"/>
      <c r="J975" s="30"/>
      <c r="K975" s="30"/>
      <c r="L975" s="30"/>
    </row>
    <row r="976" spans="7:12" x14ac:dyDescent="0.25">
      <c r="G976" s="30"/>
      <c r="H976" s="30"/>
      <c r="I976" s="30"/>
      <c r="J976" s="30"/>
      <c r="K976" s="30"/>
      <c r="L976" s="30"/>
    </row>
    <row r="977" spans="7:12" x14ac:dyDescent="0.25">
      <c r="G977" s="30"/>
      <c r="H977" s="30"/>
      <c r="I977" s="30"/>
      <c r="J977" s="30"/>
      <c r="K977" s="30"/>
      <c r="L977" s="30"/>
    </row>
    <row r="978" spans="7:12" x14ac:dyDescent="0.25">
      <c r="G978" s="30"/>
      <c r="H978" s="30"/>
      <c r="I978" s="30"/>
      <c r="J978" s="30"/>
      <c r="K978" s="30"/>
      <c r="L978" s="30"/>
    </row>
    <row r="979" spans="7:12" x14ac:dyDescent="0.25">
      <c r="G979" s="30"/>
      <c r="H979" s="30"/>
      <c r="I979" s="30"/>
      <c r="J979" s="30"/>
      <c r="K979" s="30"/>
      <c r="L979" s="30"/>
    </row>
    <row r="980" spans="7:12" x14ac:dyDescent="0.25">
      <c r="G980" s="30"/>
      <c r="H980" s="30"/>
      <c r="I980" s="30"/>
      <c r="J980" s="30"/>
      <c r="K980" s="30"/>
      <c r="L980" s="30"/>
    </row>
    <row r="981" spans="7:12" x14ac:dyDescent="0.25">
      <c r="G981" s="30"/>
      <c r="H981" s="30"/>
      <c r="I981" s="30"/>
      <c r="J981" s="30"/>
      <c r="K981" s="30"/>
      <c r="L981" s="30"/>
    </row>
    <row r="982" spans="7:12" x14ac:dyDescent="0.25">
      <c r="G982" s="30"/>
      <c r="H982" s="30"/>
      <c r="I982" s="30"/>
      <c r="J982" s="30"/>
      <c r="K982" s="30"/>
      <c r="L982" s="30"/>
    </row>
    <row r="983" spans="7:12" x14ac:dyDescent="0.25">
      <c r="G983" s="30"/>
      <c r="H983" s="30"/>
      <c r="I983" s="30"/>
      <c r="J983" s="30"/>
      <c r="K983" s="30"/>
      <c r="L983" s="30"/>
    </row>
    <row r="984" spans="7:12" x14ac:dyDescent="0.25">
      <c r="G984" s="30"/>
      <c r="H984" s="30"/>
      <c r="I984" s="30"/>
      <c r="J984" s="30"/>
      <c r="K984" s="30"/>
      <c r="L984" s="30"/>
    </row>
    <row r="985" spans="7:12" x14ac:dyDescent="0.25">
      <c r="G985" s="30"/>
      <c r="H985" s="30"/>
      <c r="I985" s="30"/>
      <c r="J985" s="30"/>
      <c r="K985" s="30"/>
      <c r="L985" s="30"/>
    </row>
    <row r="986" spans="7:12" x14ac:dyDescent="0.25">
      <c r="G986" s="30"/>
      <c r="H986" s="30"/>
      <c r="I986" s="30"/>
      <c r="J986" s="30"/>
      <c r="K986" s="30"/>
      <c r="L986" s="30"/>
    </row>
    <row r="987" spans="7:12" x14ac:dyDescent="0.25">
      <c r="G987" s="30"/>
      <c r="H987" s="30"/>
      <c r="I987" s="30"/>
      <c r="J987" s="30"/>
      <c r="K987" s="30"/>
      <c r="L987" s="30"/>
    </row>
    <row r="988" spans="7:12" x14ac:dyDescent="0.25">
      <c r="G988" s="30"/>
      <c r="H988" s="30"/>
      <c r="I988" s="30"/>
      <c r="J988" s="30"/>
      <c r="K988" s="30"/>
      <c r="L988" s="30"/>
    </row>
    <row r="989" spans="7:12" x14ac:dyDescent="0.25">
      <c r="G989" s="30"/>
      <c r="H989" s="30"/>
      <c r="I989" s="30"/>
      <c r="J989" s="30"/>
      <c r="K989" s="30"/>
      <c r="L989" s="30"/>
    </row>
    <row r="990" spans="7:12" x14ac:dyDescent="0.25">
      <c r="G990" s="30"/>
      <c r="H990" s="30"/>
      <c r="I990" s="30"/>
      <c r="J990" s="30"/>
      <c r="K990" s="30"/>
      <c r="L990" s="30"/>
    </row>
    <row r="991" spans="7:12" x14ac:dyDescent="0.25">
      <c r="G991" s="30"/>
      <c r="H991" s="30"/>
      <c r="I991" s="30"/>
      <c r="J991" s="30"/>
      <c r="K991" s="30"/>
      <c r="L991" s="30"/>
    </row>
    <row r="992" spans="7:12" x14ac:dyDescent="0.25">
      <c r="G992" s="30"/>
      <c r="H992" s="30"/>
      <c r="I992" s="30"/>
      <c r="J992" s="30"/>
      <c r="K992" s="30"/>
      <c r="L992" s="30"/>
    </row>
    <row r="993" spans="7:12" x14ac:dyDescent="0.25">
      <c r="G993" s="30"/>
      <c r="H993" s="30"/>
      <c r="I993" s="30"/>
      <c r="J993" s="30"/>
      <c r="K993" s="30"/>
      <c r="L993" s="30"/>
    </row>
    <row r="994" spans="7:12" x14ac:dyDescent="0.25">
      <c r="G994" s="30"/>
      <c r="H994" s="30"/>
      <c r="I994" s="30"/>
      <c r="J994" s="30"/>
      <c r="K994" s="30"/>
      <c r="L994" s="30"/>
    </row>
    <row r="995" spans="7:12" x14ac:dyDescent="0.25">
      <c r="G995" s="30"/>
      <c r="H995" s="30"/>
      <c r="I995" s="30"/>
      <c r="J995" s="30"/>
      <c r="K995" s="30"/>
      <c r="L995" s="30"/>
    </row>
    <row r="996" spans="7:12" x14ac:dyDescent="0.25">
      <c r="G996" s="30"/>
      <c r="H996" s="30"/>
      <c r="I996" s="30"/>
      <c r="J996" s="30"/>
      <c r="K996" s="30"/>
      <c r="L996" s="30"/>
    </row>
    <row r="997" spans="7:12" x14ac:dyDescent="0.25">
      <c r="G997" s="30"/>
      <c r="H997" s="30"/>
      <c r="I997" s="30"/>
      <c r="J997" s="30"/>
      <c r="K997" s="30"/>
      <c r="L997" s="30"/>
    </row>
    <row r="998" spans="7:12" x14ac:dyDescent="0.25">
      <c r="G998" s="30"/>
      <c r="H998" s="30"/>
      <c r="I998" s="30"/>
      <c r="J998" s="30"/>
      <c r="K998" s="30"/>
      <c r="L998" s="30"/>
    </row>
    <row r="999" spans="7:12" x14ac:dyDescent="0.25">
      <c r="G999" s="30"/>
      <c r="H999" s="30"/>
      <c r="I999" s="30"/>
      <c r="J999" s="30"/>
      <c r="K999" s="30"/>
      <c r="L999" s="30"/>
    </row>
    <row r="1000" spans="7:12" x14ac:dyDescent="0.25">
      <c r="G1000" s="30"/>
      <c r="H1000" s="30"/>
      <c r="I1000" s="30"/>
      <c r="J1000" s="30"/>
      <c r="K1000" s="30"/>
      <c r="L1000" s="30"/>
    </row>
    <row r="1001" spans="7:12" x14ac:dyDescent="0.25">
      <c r="G1001" s="30"/>
      <c r="H1001" s="30"/>
      <c r="I1001" s="30"/>
      <c r="J1001" s="30"/>
      <c r="K1001" s="30"/>
      <c r="L1001" s="30"/>
    </row>
    <row r="1002" spans="7:12" x14ac:dyDescent="0.25">
      <c r="G1002" s="30"/>
      <c r="H1002" s="30"/>
      <c r="I1002" s="30"/>
      <c r="J1002" s="30"/>
      <c r="K1002" s="30"/>
      <c r="L1002" s="30"/>
    </row>
    <row r="1003" spans="7:12" x14ac:dyDescent="0.25">
      <c r="G1003" s="30"/>
      <c r="H1003" s="30"/>
      <c r="I1003" s="30"/>
      <c r="J1003" s="30"/>
      <c r="K1003" s="30"/>
      <c r="L1003" s="30"/>
    </row>
    <row r="1004" spans="7:12" x14ac:dyDescent="0.25">
      <c r="G1004" s="30"/>
      <c r="H1004" s="30"/>
      <c r="I1004" s="30"/>
      <c r="J1004" s="30"/>
      <c r="K1004" s="30"/>
      <c r="L1004" s="30"/>
    </row>
    <row r="1005" spans="7:12" x14ac:dyDescent="0.25">
      <c r="G1005" s="30"/>
      <c r="H1005" s="30"/>
      <c r="I1005" s="30"/>
      <c r="J1005" s="30"/>
      <c r="K1005" s="30"/>
      <c r="L1005" s="30"/>
    </row>
    <row r="1006" spans="7:12" x14ac:dyDescent="0.25">
      <c r="G1006" s="30"/>
      <c r="H1006" s="30"/>
      <c r="I1006" s="30"/>
      <c r="J1006" s="30"/>
      <c r="K1006" s="30"/>
      <c r="L1006" s="30"/>
    </row>
    <row r="1007" spans="7:12" x14ac:dyDescent="0.25">
      <c r="G1007" s="30"/>
      <c r="H1007" s="30"/>
      <c r="I1007" s="30"/>
      <c r="J1007" s="30"/>
      <c r="K1007" s="30"/>
      <c r="L1007" s="30"/>
    </row>
    <row r="1008" spans="7:12" x14ac:dyDescent="0.25">
      <c r="G1008" s="30"/>
      <c r="H1008" s="30"/>
      <c r="I1008" s="30"/>
      <c r="J1008" s="30"/>
      <c r="K1008" s="30"/>
      <c r="L1008" s="30"/>
    </row>
    <row r="1009" spans="7:12" x14ac:dyDescent="0.25">
      <c r="G1009" s="30"/>
      <c r="H1009" s="30"/>
      <c r="I1009" s="30"/>
      <c r="J1009" s="30"/>
      <c r="K1009" s="30"/>
      <c r="L1009" s="30"/>
    </row>
    <row r="1010" spans="7:12" x14ac:dyDescent="0.25">
      <c r="G1010" s="30"/>
      <c r="H1010" s="30"/>
      <c r="I1010" s="30"/>
      <c r="J1010" s="30"/>
      <c r="K1010" s="30"/>
      <c r="L1010" s="30"/>
    </row>
    <row r="1011" spans="7:12" x14ac:dyDescent="0.25">
      <c r="G1011" s="30"/>
      <c r="H1011" s="30"/>
      <c r="I1011" s="30"/>
      <c r="J1011" s="30"/>
      <c r="K1011" s="30"/>
      <c r="L1011" s="30"/>
    </row>
    <row r="1012" spans="7:12" x14ac:dyDescent="0.25">
      <c r="G1012" s="30"/>
      <c r="H1012" s="30"/>
      <c r="I1012" s="30"/>
      <c r="J1012" s="30"/>
      <c r="K1012" s="30"/>
      <c r="L1012" s="30"/>
    </row>
    <row r="1013" spans="7:12" x14ac:dyDescent="0.25">
      <c r="G1013" s="30"/>
      <c r="H1013" s="30"/>
      <c r="I1013" s="30"/>
      <c r="J1013" s="30"/>
      <c r="K1013" s="30"/>
      <c r="L1013" s="30"/>
    </row>
    <row r="1014" spans="7:12" x14ac:dyDescent="0.25">
      <c r="G1014" s="30"/>
      <c r="H1014" s="30"/>
      <c r="I1014" s="30"/>
      <c r="J1014" s="30"/>
      <c r="K1014" s="30"/>
      <c r="L1014" s="30"/>
    </row>
    <row r="1015" spans="7:12" x14ac:dyDescent="0.25">
      <c r="G1015" s="30"/>
      <c r="H1015" s="30"/>
      <c r="I1015" s="30"/>
      <c r="J1015" s="30"/>
      <c r="K1015" s="30"/>
      <c r="L1015" s="30"/>
    </row>
    <row r="1016" spans="7:12" x14ac:dyDescent="0.25">
      <c r="G1016" s="30"/>
      <c r="H1016" s="30"/>
      <c r="I1016" s="30"/>
      <c r="J1016" s="30"/>
      <c r="K1016" s="30"/>
      <c r="L1016" s="30"/>
    </row>
    <row r="1017" spans="7:12" x14ac:dyDescent="0.25">
      <c r="G1017" s="30"/>
      <c r="H1017" s="30"/>
      <c r="I1017" s="30"/>
      <c r="J1017" s="30"/>
      <c r="K1017" s="30"/>
      <c r="L1017" s="30"/>
    </row>
    <row r="1018" spans="7:12" x14ac:dyDescent="0.25">
      <c r="G1018" s="30"/>
      <c r="H1018" s="30"/>
      <c r="I1018" s="30"/>
      <c r="J1018" s="30"/>
      <c r="K1018" s="30"/>
      <c r="L1018" s="30"/>
    </row>
    <row r="1019" spans="7:12" x14ac:dyDescent="0.25">
      <c r="G1019" s="30"/>
      <c r="H1019" s="30"/>
      <c r="I1019" s="30"/>
      <c r="J1019" s="30"/>
      <c r="K1019" s="30"/>
      <c r="L1019" s="30"/>
    </row>
    <row r="1020" spans="7:12" x14ac:dyDescent="0.25">
      <c r="G1020" s="30"/>
      <c r="H1020" s="30"/>
      <c r="I1020" s="30"/>
      <c r="J1020" s="30"/>
      <c r="K1020" s="30"/>
      <c r="L1020" s="30"/>
    </row>
    <row r="1021" spans="7:12" x14ac:dyDescent="0.25">
      <c r="G1021" s="30"/>
      <c r="H1021" s="30"/>
      <c r="I1021" s="30"/>
      <c r="J1021" s="30"/>
      <c r="K1021" s="30"/>
      <c r="L1021" s="30"/>
    </row>
    <row r="1022" spans="7:12" x14ac:dyDescent="0.25">
      <c r="G1022" s="30"/>
      <c r="H1022" s="30"/>
      <c r="I1022" s="30"/>
      <c r="J1022" s="30"/>
      <c r="K1022" s="30"/>
      <c r="L1022" s="30"/>
    </row>
    <row r="1023" spans="7:12" x14ac:dyDescent="0.25">
      <c r="G1023" s="30"/>
      <c r="H1023" s="30"/>
      <c r="I1023" s="30"/>
      <c r="J1023" s="30"/>
      <c r="K1023" s="30"/>
      <c r="L1023" s="30"/>
    </row>
    <row r="1024" spans="7:12" x14ac:dyDescent="0.25">
      <c r="G1024" s="30"/>
      <c r="H1024" s="30"/>
      <c r="I1024" s="30"/>
      <c r="J1024" s="30"/>
      <c r="K1024" s="30"/>
      <c r="L1024" s="30"/>
    </row>
    <row r="1025" spans="7:12" x14ac:dyDescent="0.25">
      <c r="G1025" s="30"/>
      <c r="H1025" s="30"/>
      <c r="I1025" s="30"/>
      <c r="J1025" s="30"/>
      <c r="K1025" s="30"/>
      <c r="L1025" s="30"/>
    </row>
    <row r="1026" spans="7:12" x14ac:dyDescent="0.25">
      <c r="G1026" s="30"/>
      <c r="H1026" s="30"/>
      <c r="I1026" s="30"/>
      <c r="J1026" s="30"/>
      <c r="K1026" s="30"/>
      <c r="L1026" s="30"/>
    </row>
    <row r="1027" spans="7:12" x14ac:dyDescent="0.25">
      <c r="G1027" s="30"/>
      <c r="H1027" s="30"/>
      <c r="I1027" s="30"/>
      <c r="J1027" s="30"/>
      <c r="K1027" s="30"/>
      <c r="L1027" s="30"/>
    </row>
    <row r="1028" spans="7:12" x14ac:dyDescent="0.25">
      <c r="G1028" s="30"/>
      <c r="H1028" s="30"/>
      <c r="I1028" s="30"/>
      <c r="J1028" s="30"/>
      <c r="K1028" s="30"/>
      <c r="L1028" s="30"/>
    </row>
    <row r="1029" spans="7:12" x14ac:dyDescent="0.25">
      <c r="G1029" s="30"/>
      <c r="H1029" s="30"/>
      <c r="I1029" s="30"/>
      <c r="J1029" s="30"/>
      <c r="K1029" s="30"/>
      <c r="L1029" s="30"/>
    </row>
    <row r="1030" spans="7:12" x14ac:dyDescent="0.25">
      <c r="G1030" s="30"/>
      <c r="H1030" s="30"/>
      <c r="I1030" s="30"/>
      <c r="J1030" s="30"/>
      <c r="K1030" s="30"/>
      <c r="L1030" s="30"/>
    </row>
    <row r="1031" spans="7:12" x14ac:dyDescent="0.25">
      <c r="G1031" s="30"/>
      <c r="H1031" s="30"/>
      <c r="I1031" s="30"/>
      <c r="J1031" s="30"/>
      <c r="K1031" s="30"/>
      <c r="L1031" s="30"/>
    </row>
    <row r="1032" spans="7:12" x14ac:dyDescent="0.25">
      <c r="G1032" s="30"/>
      <c r="H1032" s="30"/>
      <c r="I1032" s="30"/>
      <c r="J1032" s="30"/>
      <c r="K1032" s="30"/>
      <c r="L1032" s="30"/>
    </row>
    <row r="1033" spans="7:12" x14ac:dyDescent="0.25">
      <c r="G1033" s="30"/>
      <c r="H1033" s="30"/>
      <c r="I1033" s="30"/>
      <c r="J1033" s="30"/>
      <c r="K1033" s="30"/>
      <c r="L1033" s="30"/>
    </row>
    <row r="1034" spans="7:12" x14ac:dyDescent="0.25">
      <c r="G1034" s="30"/>
      <c r="H1034" s="30"/>
      <c r="I1034" s="30"/>
      <c r="J1034" s="30"/>
      <c r="K1034" s="30"/>
      <c r="L1034" s="30"/>
    </row>
    <row r="1035" spans="7:12" x14ac:dyDescent="0.25">
      <c r="G1035" s="30"/>
      <c r="H1035" s="30"/>
      <c r="I1035" s="30"/>
      <c r="J1035" s="30"/>
      <c r="K1035" s="30"/>
      <c r="L1035" s="30"/>
    </row>
    <row r="1036" spans="7:12" x14ac:dyDescent="0.25">
      <c r="G1036" s="30"/>
      <c r="H1036" s="30"/>
      <c r="I1036" s="30"/>
      <c r="J1036" s="30"/>
      <c r="K1036" s="30"/>
      <c r="L1036" s="30"/>
    </row>
    <row r="1037" spans="7:12" x14ac:dyDescent="0.25">
      <c r="G1037" s="30"/>
      <c r="H1037" s="30"/>
      <c r="I1037" s="30"/>
      <c r="J1037" s="30"/>
      <c r="K1037" s="30"/>
      <c r="L1037" s="30"/>
    </row>
    <row r="1038" spans="7:12" x14ac:dyDescent="0.25">
      <c r="G1038" s="30"/>
      <c r="H1038" s="30"/>
      <c r="I1038" s="30"/>
      <c r="J1038" s="30"/>
      <c r="K1038" s="30"/>
      <c r="L1038" s="30"/>
    </row>
    <row r="1039" spans="7:12" x14ac:dyDescent="0.25">
      <c r="G1039" s="30"/>
      <c r="H1039" s="30"/>
      <c r="I1039" s="30"/>
      <c r="J1039" s="30"/>
      <c r="K1039" s="30"/>
      <c r="L1039" s="30"/>
    </row>
    <row r="1040" spans="7:12" x14ac:dyDescent="0.25">
      <c r="G1040" s="30"/>
      <c r="H1040" s="30"/>
      <c r="I1040" s="30"/>
      <c r="J1040" s="30"/>
      <c r="K1040" s="30"/>
      <c r="L1040" s="30"/>
    </row>
    <row r="1041" spans="7:12" x14ac:dyDescent="0.25">
      <c r="G1041" s="30"/>
      <c r="H1041" s="30"/>
      <c r="I1041" s="30"/>
      <c r="J1041" s="30"/>
      <c r="K1041" s="30"/>
      <c r="L1041" s="30"/>
    </row>
    <row r="1042" spans="7:12" x14ac:dyDescent="0.25">
      <c r="G1042" s="30"/>
      <c r="H1042" s="30"/>
      <c r="I1042" s="30"/>
      <c r="J1042" s="30"/>
      <c r="K1042" s="30"/>
      <c r="L1042" s="30"/>
    </row>
    <row r="1043" spans="7:12" x14ac:dyDescent="0.25">
      <c r="G1043" s="30"/>
      <c r="H1043" s="30"/>
      <c r="I1043" s="30"/>
      <c r="J1043" s="30"/>
      <c r="K1043" s="30"/>
      <c r="L1043" s="30"/>
    </row>
    <row r="1044" spans="7:12" x14ac:dyDescent="0.25">
      <c r="G1044" s="30"/>
      <c r="H1044" s="30"/>
      <c r="I1044" s="30"/>
      <c r="J1044" s="30"/>
      <c r="K1044" s="30"/>
      <c r="L1044" s="30"/>
    </row>
    <row r="1045" spans="7:12" x14ac:dyDescent="0.25">
      <c r="G1045" s="30"/>
      <c r="H1045" s="30"/>
      <c r="I1045" s="30"/>
      <c r="J1045" s="30"/>
      <c r="K1045" s="30"/>
      <c r="L1045" s="30"/>
    </row>
    <row r="1046" spans="7:12" x14ac:dyDescent="0.25">
      <c r="G1046" s="30"/>
      <c r="H1046" s="30"/>
      <c r="I1046" s="30"/>
      <c r="J1046" s="30"/>
      <c r="K1046" s="30"/>
      <c r="L1046" s="30"/>
    </row>
    <row r="1047" spans="7:12" x14ac:dyDescent="0.25">
      <c r="G1047" s="30"/>
      <c r="H1047" s="30"/>
      <c r="I1047" s="30"/>
      <c r="J1047" s="30"/>
      <c r="K1047" s="30"/>
      <c r="L1047" s="30"/>
    </row>
    <row r="1048" spans="7:12" x14ac:dyDescent="0.25">
      <c r="G1048" s="30"/>
      <c r="H1048" s="30"/>
      <c r="I1048" s="30"/>
      <c r="J1048" s="30"/>
      <c r="K1048" s="30"/>
      <c r="L1048" s="30"/>
    </row>
    <row r="1049" spans="7:12" x14ac:dyDescent="0.25">
      <c r="G1049" s="30"/>
      <c r="H1049" s="30"/>
      <c r="I1049" s="30"/>
      <c r="J1049" s="30"/>
      <c r="K1049" s="30"/>
      <c r="L1049" s="30"/>
    </row>
    <row r="1050" spans="7:12" x14ac:dyDescent="0.25">
      <c r="G1050" s="30"/>
      <c r="H1050" s="30"/>
      <c r="I1050" s="30"/>
      <c r="J1050" s="30"/>
      <c r="K1050" s="30"/>
      <c r="L1050" s="30"/>
    </row>
    <row r="1051" spans="7:12" x14ac:dyDescent="0.25">
      <c r="G1051" s="30"/>
      <c r="H1051" s="30"/>
      <c r="I1051" s="30"/>
      <c r="J1051" s="30"/>
      <c r="K1051" s="30"/>
      <c r="L1051" s="30"/>
    </row>
    <row r="1052" spans="7:12" x14ac:dyDescent="0.25">
      <c r="G1052" s="30"/>
      <c r="H1052" s="30"/>
      <c r="I1052" s="30"/>
      <c r="J1052" s="30"/>
      <c r="K1052" s="30"/>
      <c r="L1052" s="30"/>
    </row>
    <row r="1053" spans="7:12" x14ac:dyDescent="0.25">
      <c r="G1053" s="30"/>
      <c r="H1053" s="30"/>
      <c r="I1053" s="30"/>
      <c r="J1053" s="30"/>
      <c r="K1053" s="30"/>
      <c r="L1053" s="30"/>
    </row>
    <row r="1054" spans="7:12" x14ac:dyDescent="0.25">
      <c r="G1054" s="30"/>
      <c r="H1054" s="30"/>
      <c r="I1054" s="30"/>
      <c r="J1054" s="30"/>
      <c r="K1054" s="30"/>
      <c r="L1054" s="30"/>
    </row>
    <row r="1055" spans="7:12" x14ac:dyDescent="0.25">
      <c r="G1055" s="30"/>
      <c r="H1055" s="30"/>
      <c r="I1055" s="30"/>
      <c r="J1055" s="30"/>
      <c r="K1055" s="30"/>
      <c r="L1055" s="30"/>
    </row>
    <row r="1056" spans="7:12" x14ac:dyDescent="0.25">
      <c r="G1056" s="30"/>
      <c r="H1056" s="30"/>
      <c r="I1056" s="30"/>
      <c r="J1056" s="30"/>
      <c r="K1056" s="30"/>
      <c r="L1056" s="30"/>
    </row>
    <row r="1057" spans="7:12" x14ac:dyDescent="0.25">
      <c r="G1057" s="30"/>
      <c r="H1057" s="30"/>
      <c r="I1057" s="30"/>
      <c r="J1057" s="30"/>
      <c r="K1057" s="30"/>
      <c r="L1057" s="30"/>
    </row>
    <row r="1058" spans="7:12" x14ac:dyDescent="0.25">
      <c r="G1058" s="30"/>
      <c r="H1058" s="30"/>
      <c r="I1058" s="30"/>
      <c r="J1058" s="30"/>
      <c r="K1058" s="30"/>
      <c r="L1058" s="30"/>
    </row>
    <row r="1059" spans="7:12" x14ac:dyDescent="0.25">
      <c r="G1059" s="30"/>
      <c r="H1059" s="30"/>
      <c r="I1059" s="30"/>
      <c r="J1059" s="30"/>
      <c r="K1059" s="30"/>
      <c r="L1059" s="30"/>
    </row>
    <row r="1060" spans="7:12" x14ac:dyDescent="0.25">
      <c r="G1060" s="30"/>
      <c r="H1060" s="30"/>
      <c r="I1060" s="30"/>
      <c r="J1060" s="30"/>
      <c r="K1060" s="30"/>
      <c r="L1060" s="30"/>
    </row>
    <row r="1061" spans="7:12" x14ac:dyDescent="0.25">
      <c r="G1061" s="30"/>
      <c r="H1061" s="30"/>
      <c r="I1061" s="30"/>
      <c r="J1061" s="30"/>
      <c r="K1061" s="30"/>
      <c r="L1061" s="30"/>
    </row>
    <row r="1062" spans="7:12" x14ac:dyDescent="0.25">
      <c r="G1062" s="30"/>
      <c r="H1062" s="30"/>
      <c r="I1062" s="30"/>
      <c r="J1062" s="30"/>
      <c r="K1062" s="30"/>
      <c r="L1062" s="30"/>
    </row>
    <row r="1063" spans="7:12" x14ac:dyDescent="0.25">
      <c r="G1063" s="30"/>
      <c r="H1063" s="30"/>
      <c r="I1063" s="30"/>
      <c r="J1063" s="30"/>
      <c r="K1063" s="30"/>
      <c r="L1063" s="30"/>
    </row>
    <row r="1064" spans="7:12" x14ac:dyDescent="0.25">
      <c r="G1064" s="30"/>
      <c r="H1064" s="30"/>
      <c r="I1064" s="30"/>
      <c r="J1064" s="30"/>
      <c r="K1064" s="30"/>
      <c r="L1064" s="30"/>
    </row>
    <row r="1065" spans="7:12" x14ac:dyDescent="0.25">
      <c r="G1065" s="30"/>
      <c r="H1065" s="30"/>
      <c r="I1065" s="30"/>
      <c r="J1065" s="30"/>
      <c r="K1065" s="30"/>
      <c r="L1065" s="30"/>
    </row>
    <row r="1066" spans="7:12" x14ac:dyDescent="0.25">
      <c r="G1066" s="30"/>
      <c r="H1066" s="30"/>
      <c r="I1066" s="30"/>
      <c r="J1066" s="30"/>
      <c r="K1066" s="30"/>
      <c r="L1066" s="30"/>
    </row>
    <row r="1067" spans="7:12" x14ac:dyDescent="0.25">
      <c r="G1067" s="30"/>
      <c r="H1067" s="30"/>
      <c r="I1067" s="30"/>
      <c r="J1067" s="30"/>
      <c r="K1067" s="30"/>
      <c r="L1067" s="30"/>
    </row>
    <row r="1068" spans="7:12" x14ac:dyDescent="0.25">
      <c r="G1068" s="30"/>
      <c r="H1068" s="30"/>
      <c r="I1068" s="30"/>
      <c r="J1068" s="30"/>
      <c r="K1068" s="30"/>
      <c r="L1068" s="30"/>
    </row>
    <row r="1069" spans="7:12" x14ac:dyDescent="0.25">
      <c r="G1069" s="30"/>
      <c r="H1069" s="30"/>
      <c r="I1069" s="30"/>
      <c r="J1069" s="30"/>
      <c r="K1069" s="30"/>
      <c r="L1069" s="30"/>
    </row>
    <row r="1070" spans="7:12" x14ac:dyDescent="0.25">
      <c r="G1070" s="30"/>
      <c r="H1070" s="30"/>
      <c r="I1070" s="30"/>
      <c r="J1070" s="30"/>
      <c r="K1070" s="30"/>
      <c r="L1070" s="30"/>
    </row>
    <row r="1071" spans="7:12" x14ac:dyDescent="0.25">
      <c r="G1071" s="30"/>
      <c r="H1071" s="30"/>
      <c r="I1071" s="30"/>
      <c r="J1071" s="30"/>
      <c r="K1071" s="30"/>
      <c r="L1071" s="30"/>
    </row>
    <row r="1072" spans="7:12" x14ac:dyDescent="0.25">
      <c r="G1072" s="30"/>
      <c r="H1072" s="30"/>
      <c r="I1072" s="30"/>
      <c r="J1072" s="30"/>
      <c r="K1072" s="30"/>
      <c r="L1072" s="30"/>
    </row>
    <row r="1073" spans="7:12" x14ac:dyDescent="0.25">
      <c r="G1073" s="30"/>
      <c r="H1073" s="30"/>
      <c r="I1073" s="30"/>
      <c r="J1073" s="30"/>
      <c r="K1073" s="30"/>
      <c r="L1073" s="30"/>
    </row>
    <row r="1074" spans="7:12" x14ac:dyDescent="0.25">
      <c r="G1074" s="30"/>
      <c r="H1074" s="30"/>
      <c r="I1074" s="30"/>
      <c r="J1074" s="30"/>
      <c r="K1074" s="30"/>
      <c r="L1074" s="30"/>
    </row>
    <row r="1075" spans="7:12" x14ac:dyDescent="0.25">
      <c r="G1075" s="30"/>
      <c r="H1075" s="30"/>
      <c r="I1075" s="30"/>
      <c r="J1075" s="30"/>
      <c r="K1075" s="30"/>
      <c r="L1075" s="30"/>
    </row>
    <row r="1076" spans="7:12" x14ac:dyDescent="0.25">
      <c r="G1076" s="30"/>
      <c r="H1076" s="30"/>
      <c r="I1076" s="30"/>
      <c r="J1076" s="30"/>
      <c r="K1076" s="30"/>
      <c r="L1076" s="30"/>
    </row>
    <row r="1077" spans="7:12" x14ac:dyDescent="0.25">
      <c r="G1077" s="30"/>
      <c r="H1077" s="30"/>
      <c r="I1077" s="30"/>
      <c r="J1077" s="30"/>
      <c r="K1077" s="30"/>
      <c r="L1077" s="30"/>
    </row>
    <row r="1078" spans="7:12" x14ac:dyDescent="0.25">
      <c r="G1078" s="30"/>
      <c r="H1078" s="30"/>
      <c r="I1078" s="30"/>
      <c r="J1078" s="30"/>
      <c r="K1078" s="30"/>
      <c r="L1078" s="30"/>
    </row>
    <row r="1079" spans="7:12" x14ac:dyDescent="0.25">
      <c r="G1079" s="30"/>
      <c r="H1079" s="30"/>
      <c r="I1079" s="30"/>
      <c r="J1079" s="30"/>
      <c r="K1079" s="30"/>
      <c r="L1079" s="30"/>
    </row>
    <row r="1080" spans="7:12" x14ac:dyDescent="0.25">
      <c r="G1080" s="30"/>
      <c r="H1080" s="30"/>
      <c r="I1080" s="30"/>
      <c r="J1080" s="30"/>
      <c r="K1080" s="30"/>
      <c r="L1080" s="30"/>
    </row>
    <row r="1081" spans="7:12" x14ac:dyDescent="0.25">
      <c r="G1081" s="30"/>
      <c r="H1081" s="30"/>
      <c r="I1081" s="30"/>
      <c r="J1081" s="30"/>
      <c r="K1081" s="30"/>
      <c r="L1081" s="30"/>
    </row>
    <row r="1082" spans="7:12" x14ac:dyDescent="0.25">
      <c r="G1082" s="30"/>
      <c r="H1082" s="30"/>
      <c r="I1082" s="30"/>
      <c r="J1082" s="30"/>
      <c r="K1082" s="30"/>
      <c r="L1082" s="30"/>
    </row>
    <row r="1083" spans="7:12" x14ac:dyDescent="0.25">
      <c r="G1083" s="30"/>
      <c r="H1083" s="30"/>
      <c r="I1083" s="30"/>
      <c r="J1083" s="30"/>
      <c r="K1083" s="30"/>
      <c r="L1083" s="30"/>
    </row>
    <row r="1084" spans="7:12" x14ac:dyDescent="0.25">
      <c r="G1084" s="30"/>
      <c r="H1084" s="30"/>
      <c r="I1084" s="30"/>
      <c r="J1084" s="30"/>
      <c r="K1084" s="30"/>
      <c r="L1084" s="30"/>
    </row>
    <row r="1085" spans="7:12" x14ac:dyDescent="0.25">
      <c r="G1085" s="30"/>
      <c r="H1085" s="30"/>
      <c r="I1085" s="30"/>
      <c r="J1085" s="30"/>
      <c r="K1085" s="30"/>
      <c r="L1085" s="30"/>
    </row>
    <row r="1086" spans="7:12" x14ac:dyDescent="0.25">
      <c r="G1086" s="30"/>
      <c r="H1086" s="30"/>
      <c r="I1086" s="30"/>
      <c r="J1086" s="30"/>
      <c r="K1086" s="30"/>
      <c r="L1086" s="30"/>
    </row>
    <row r="1087" spans="7:12" x14ac:dyDescent="0.25">
      <c r="G1087" s="30"/>
      <c r="H1087" s="30"/>
      <c r="I1087" s="30"/>
      <c r="J1087" s="30"/>
      <c r="K1087" s="30"/>
      <c r="L1087" s="30"/>
    </row>
    <row r="1088" spans="7:12" x14ac:dyDescent="0.25">
      <c r="G1088" s="30"/>
      <c r="H1088" s="30"/>
      <c r="I1088" s="30"/>
      <c r="J1088" s="30"/>
      <c r="K1088" s="30"/>
      <c r="L1088" s="30"/>
    </row>
    <row r="1089" spans="7:12" x14ac:dyDescent="0.25">
      <c r="G1089" s="30"/>
      <c r="H1089" s="30"/>
      <c r="I1089" s="30"/>
      <c r="J1089" s="30"/>
      <c r="K1089" s="30"/>
      <c r="L1089" s="30"/>
    </row>
    <row r="1090" spans="7:12" x14ac:dyDescent="0.25">
      <c r="G1090" s="30"/>
      <c r="H1090" s="30"/>
      <c r="I1090" s="30"/>
      <c r="J1090" s="30"/>
      <c r="K1090" s="30"/>
      <c r="L1090" s="30"/>
    </row>
    <row r="1091" spans="7:12" x14ac:dyDescent="0.25">
      <c r="G1091" s="30"/>
      <c r="H1091" s="30"/>
      <c r="I1091" s="30"/>
      <c r="J1091" s="30"/>
      <c r="K1091" s="30"/>
      <c r="L1091" s="30"/>
    </row>
    <row r="1092" spans="7:12" x14ac:dyDescent="0.25">
      <c r="G1092" s="30"/>
      <c r="H1092" s="30"/>
      <c r="I1092" s="30"/>
      <c r="J1092" s="30"/>
      <c r="K1092" s="30"/>
      <c r="L1092" s="30"/>
    </row>
    <row r="1093" spans="7:12" x14ac:dyDescent="0.25">
      <c r="G1093" s="30"/>
      <c r="H1093" s="30"/>
      <c r="I1093" s="30"/>
      <c r="J1093" s="30"/>
      <c r="K1093" s="30"/>
      <c r="L1093" s="30"/>
    </row>
    <row r="1094" spans="7:12" x14ac:dyDescent="0.25">
      <c r="G1094" s="30"/>
      <c r="H1094" s="30"/>
      <c r="I1094" s="30"/>
      <c r="J1094" s="30"/>
      <c r="K1094" s="30"/>
      <c r="L1094" s="30"/>
    </row>
    <row r="1095" spans="7:12" x14ac:dyDescent="0.25">
      <c r="G1095" s="30"/>
      <c r="H1095" s="30"/>
      <c r="I1095" s="30"/>
      <c r="J1095" s="30"/>
      <c r="K1095" s="30"/>
      <c r="L1095" s="30"/>
    </row>
    <row r="1096" spans="7:12" x14ac:dyDescent="0.25">
      <c r="G1096" s="30"/>
      <c r="H1096" s="30"/>
      <c r="I1096" s="30"/>
      <c r="J1096" s="30"/>
      <c r="K1096" s="30"/>
      <c r="L1096" s="30"/>
    </row>
    <row r="1097" spans="7:12" x14ac:dyDescent="0.25">
      <c r="G1097" s="30"/>
      <c r="H1097" s="30"/>
      <c r="I1097" s="30"/>
      <c r="J1097" s="30"/>
      <c r="K1097" s="30"/>
      <c r="L1097" s="30"/>
    </row>
    <row r="1098" spans="7:12" x14ac:dyDescent="0.25">
      <c r="G1098" s="30"/>
      <c r="H1098" s="30"/>
      <c r="I1098" s="30"/>
      <c r="J1098" s="30"/>
      <c r="K1098" s="30"/>
      <c r="L1098" s="30"/>
    </row>
    <row r="1099" spans="7:12" x14ac:dyDescent="0.25">
      <c r="G1099" s="30"/>
      <c r="H1099" s="30"/>
      <c r="I1099" s="30"/>
      <c r="J1099" s="30"/>
      <c r="K1099" s="30"/>
      <c r="L1099" s="30"/>
    </row>
    <row r="1100" spans="7:12" x14ac:dyDescent="0.25">
      <c r="G1100" s="30"/>
      <c r="H1100" s="30"/>
      <c r="I1100" s="30"/>
      <c r="J1100" s="30"/>
      <c r="K1100" s="30"/>
      <c r="L1100" s="30"/>
    </row>
    <row r="1101" spans="7:12" x14ac:dyDescent="0.25">
      <c r="G1101" s="30"/>
      <c r="H1101" s="30"/>
      <c r="I1101" s="30"/>
      <c r="J1101" s="30"/>
      <c r="K1101" s="30"/>
      <c r="L1101" s="30"/>
    </row>
    <row r="1102" spans="7:12" x14ac:dyDescent="0.25">
      <c r="G1102" s="30"/>
      <c r="H1102" s="30"/>
      <c r="I1102" s="30"/>
      <c r="J1102" s="30"/>
      <c r="K1102" s="30"/>
      <c r="L1102" s="30"/>
    </row>
    <row r="1103" spans="7:12" x14ac:dyDescent="0.25">
      <c r="G1103" s="30"/>
      <c r="H1103" s="30"/>
      <c r="I1103" s="30"/>
      <c r="J1103" s="30"/>
      <c r="K1103" s="30"/>
      <c r="L1103" s="30"/>
    </row>
    <row r="1104" spans="7:12" x14ac:dyDescent="0.25">
      <c r="G1104" s="30"/>
      <c r="H1104" s="30"/>
      <c r="I1104" s="30"/>
      <c r="J1104" s="30"/>
      <c r="K1104" s="30"/>
      <c r="L1104" s="30"/>
    </row>
    <row r="1105" spans="7:12" x14ac:dyDescent="0.25">
      <c r="G1105" s="30"/>
      <c r="H1105" s="30"/>
      <c r="I1105" s="30"/>
      <c r="J1105" s="30"/>
      <c r="K1105" s="30"/>
      <c r="L1105" s="30"/>
    </row>
    <row r="1106" spans="7:12" x14ac:dyDescent="0.25">
      <c r="G1106" s="30"/>
      <c r="H1106" s="30"/>
      <c r="I1106" s="30"/>
      <c r="J1106" s="30"/>
      <c r="K1106" s="30"/>
      <c r="L1106" s="30"/>
    </row>
    <row r="1107" spans="7:12" x14ac:dyDescent="0.25">
      <c r="G1107" s="30"/>
      <c r="H1107" s="30"/>
      <c r="I1107" s="30"/>
      <c r="J1107" s="30"/>
      <c r="K1107" s="30"/>
      <c r="L1107" s="30"/>
    </row>
    <row r="1108" spans="7:12" x14ac:dyDescent="0.25">
      <c r="G1108" s="30"/>
      <c r="H1108" s="30"/>
      <c r="I1108" s="30"/>
      <c r="J1108" s="30"/>
      <c r="K1108" s="30"/>
      <c r="L1108" s="30"/>
    </row>
    <row r="1109" spans="7:12" x14ac:dyDescent="0.25">
      <c r="G1109" s="30"/>
      <c r="H1109" s="30"/>
      <c r="I1109" s="30"/>
      <c r="J1109" s="30"/>
      <c r="K1109" s="30"/>
      <c r="L1109" s="30"/>
    </row>
    <row r="1110" spans="7:12" x14ac:dyDescent="0.25">
      <c r="G1110" s="30"/>
      <c r="H1110" s="30"/>
      <c r="I1110" s="30"/>
      <c r="J1110" s="30"/>
      <c r="K1110" s="30"/>
      <c r="L1110" s="30"/>
    </row>
    <row r="1111" spans="7:12" x14ac:dyDescent="0.25">
      <c r="G1111" s="30"/>
      <c r="H1111" s="30"/>
      <c r="I1111" s="30"/>
      <c r="J1111" s="30"/>
      <c r="K1111" s="30"/>
      <c r="L1111" s="30"/>
    </row>
    <row r="1112" spans="7:12" x14ac:dyDescent="0.25">
      <c r="G1112" s="30"/>
      <c r="H1112" s="30"/>
      <c r="I1112" s="30"/>
      <c r="J1112" s="30"/>
      <c r="K1112" s="30"/>
      <c r="L1112" s="30"/>
    </row>
    <row r="1113" spans="7:12" x14ac:dyDescent="0.25">
      <c r="G1113" s="30"/>
      <c r="H1113" s="30"/>
      <c r="I1113" s="30"/>
      <c r="J1113" s="30"/>
      <c r="K1113" s="30"/>
      <c r="L1113" s="30"/>
    </row>
    <row r="1114" spans="7:12" x14ac:dyDescent="0.25">
      <c r="G1114" s="30"/>
      <c r="H1114" s="30"/>
      <c r="I1114" s="30"/>
      <c r="J1114" s="30"/>
      <c r="K1114" s="30"/>
      <c r="L1114" s="30"/>
    </row>
    <row r="1115" spans="7:12" x14ac:dyDescent="0.25">
      <c r="G1115" s="30"/>
      <c r="H1115" s="30"/>
      <c r="I1115" s="30"/>
      <c r="J1115" s="30"/>
      <c r="K1115" s="30"/>
      <c r="L1115" s="30"/>
    </row>
    <row r="1116" spans="7:12" x14ac:dyDescent="0.25">
      <c r="G1116" s="30"/>
      <c r="H1116" s="30"/>
      <c r="I1116" s="30"/>
      <c r="J1116" s="30"/>
      <c r="K1116" s="30"/>
      <c r="L1116" s="30"/>
    </row>
    <row r="1117" spans="7:12" x14ac:dyDescent="0.25">
      <c r="G1117" s="30"/>
      <c r="H1117" s="30"/>
      <c r="I1117" s="30"/>
      <c r="J1117" s="30"/>
      <c r="K1117" s="30"/>
      <c r="L1117" s="30"/>
    </row>
    <row r="1118" spans="7:12" x14ac:dyDescent="0.25">
      <c r="G1118" s="30"/>
      <c r="H1118" s="30"/>
      <c r="I1118" s="30"/>
      <c r="J1118" s="30"/>
      <c r="K1118" s="30"/>
      <c r="L1118" s="30"/>
    </row>
    <row r="1119" spans="7:12" x14ac:dyDescent="0.25">
      <c r="G1119" s="30"/>
      <c r="H1119" s="30"/>
      <c r="I1119" s="30"/>
      <c r="J1119" s="30"/>
      <c r="K1119" s="30"/>
      <c r="L1119" s="30"/>
    </row>
    <row r="1120" spans="7:12" x14ac:dyDescent="0.25">
      <c r="G1120" s="30"/>
      <c r="H1120" s="30"/>
      <c r="I1120" s="30"/>
      <c r="J1120" s="30"/>
      <c r="K1120" s="30"/>
      <c r="L1120" s="30"/>
    </row>
    <row r="1121" spans="7:12" x14ac:dyDescent="0.25">
      <c r="G1121" s="30"/>
      <c r="H1121" s="30"/>
      <c r="I1121" s="30"/>
      <c r="J1121" s="30"/>
      <c r="K1121" s="30"/>
      <c r="L1121" s="30"/>
    </row>
    <row r="1122" spans="7:12" x14ac:dyDescent="0.25">
      <c r="G1122" s="30"/>
      <c r="H1122" s="30"/>
      <c r="I1122" s="30"/>
      <c r="J1122" s="30"/>
      <c r="K1122" s="30"/>
      <c r="L1122" s="30"/>
    </row>
    <row r="1123" spans="7:12" x14ac:dyDescent="0.25">
      <c r="G1123" s="30"/>
      <c r="H1123" s="30"/>
      <c r="I1123" s="30"/>
      <c r="J1123" s="30"/>
      <c r="K1123" s="30"/>
      <c r="L1123" s="30"/>
    </row>
    <row r="1124" spans="7:12" x14ac:dyDescent="0.25">
      <c r="G1124" s="30"/>
      <c r="H1124" s="30"/>
      <c r="I1124" s="30"/>
      <c r="J1124" s="30"/>
      <c r="K1124" s="30"/>
      <c r="L1124" s="30"/>
    </row>
    <row r="1125" spans="7:12" x14ac:dyDescent="0.25">
      <c r="G1125" s="30"/>
      <c r="H1125" s="30"/>
      <c r="I1125" s="30"/>
      <c r="J1125" s="30"/>
      <c r="K1125" s="30"/>
      <c r="L1125" s="30"/>
    </row>
    <row r="1126" spans="7:12" x14ac:dyDescent="0.25">
      <c r="G1126" s="30"/>
      <c r="H1126" s="30"/>
      <c r="I1126" s="30"/>
      <c r="J1126" s="30"/>
      <c r="K1126" s="30"/>
      <c r="L1126" s="30"/>
    </row>
    <row r="1127" spans="7:12" x14ac:dyDescent="0.25">
      <c r="G1127" s="30"/>
      <c r="H1127" s="30"/>
      <c r="I1127" s="30"/>
      <c r="J1127" s="30"/>
      <c r="K1127" s="30"/>
      <c r="L1127" s="30"/>
    </row>
    <row r="1128" spans="7:12" x14ac:dyDescent="0.25">
      <c r="G1128" s="30"/>
      <c r="H1128" s="30"/>
      <c r="I1128" s="30"/>
      <c r="J1128" s="30"/>
      <c r="K1128" s="30"/>
      <c r="L1128" s="30"/>
    </row>
    <row r="1129" spans="7:12" x14ac:dyDescent="0.25">
      <c r="G1129" s="30"/>
      <c r="H1129" s="30"/>
      <c r="I1129" s="30"/>
      <c r="J1129" s="30"/>
      <c r="K1129" s="30"/>
      <c r="L1129" s="30"/>
    </row>
    <row r="1130" spans="7:12" x14ac:dyDescent="0.25">
      <c r="G1130" s="30"/>
      <c r="H1130" s="30"/>
      <c r="I1130" s="30"/>
      <c r="J1130" s="30"/>
      <c r="K1130" s="30"/>
      <c r="L1130" s="30"/>
    </row>
    <row r="1131" spans="7:12" x14ac:dyDescent="0.25">
      <c r="G1131" s="30"/>
      <c r="H1131" s="30"/>
      <c r="I1131" s="30"/>
      <c r="J1131" s="30"/>
      <c r="K1131" s="30"/>
      <c r="L1131" s="30"/>
    </row>
    <row r="1132" spans="7:12" x14ac:dyDescent="0.25">
      <c r="G1132" s="30"/>
      <c r="H1132" s="30"/>
      <c r="I1132" s="30"/>
      <c r="J1132" s="30"/>
      <c r="K1132" s="30"/>
      <c r="L1132" s="30"/>
    </row>
    <row r="1133" spans="7:12" x14ac:dyDescent="0.25">
      <c r="G1133" s="30"/>
      <c r="H1133" s="30"/>
      <c r="I1133" s="30"/>
      <c r="J1133" s="30"/>
      <c r="K1133" s="30"/>
      <c r="L1133" s="30"/>
    </row>
    <row r="1134" spans="7:12" x14ac:dyDescent="0.25">
      <c r="G1134" s="30"/>
      <c r="H1134" s="30"/>
      <c r="I1134" s="30"/>
      <c r="J1134" s="30"/>
      <c r="K1134" s="30"/>
      <c r="L1134" s="30"/>
    </row>
    <row r="1135" spans="7:12" x14ac:dyDescent="0.25">
      <c r="G1135" s="30"/>
      <c r="H1135" s="30"/>
      <c r="I1135" s="30"/>
      <c r="J1135" s="30"/>
      <c r="K1135" s="30"/>
      <c r="L1135" s="30"/>
    </row>
    <row r="1136" spans="7:12" x14ac:dyDescent="0.25">
      <c r="G1136" s="30"/>
      <c r="H1136" s="30"/>
      <c r="I1136" s="30"/>
      <c r="J1136" s="30"/>
      <c r="K1136" s="30"/>
      <c r="L1136" s="30"/>
    </row>
    <row r="1137" spans="7:12" x14ac:dyDescent="0.25">
      <c r="G1137" s="30"/>
      <c r="H1137" s="30"/>
      <c r="I1137" s="30"/>
      <c r="J1137" s="30"/>
      <c r="K1137" s="30"/>
      <c r="L1137" s="30"/>
    </row>
    <row r="1138" spans="7:12" x14ac:dyDescent="0.25">
      <c r="G1138" s="30"/>
      <c r="H1138" s="30"/>
      <c r="I1138" s="30"/>
      <c r="J1138" s="30"/>
      <c r="K1138" s="30"/>
      <c r="L1138" s="30"/>
    </row>
    <row r="1139" spans="7:12" x14ac:dyDescent="0.25">
      <c r="G1139" s="30"/>
      <c r="H1139" s="30"/>
      <c r="I1139" s="30"/>
      <c r="J1139" s="30"/>
      <c r="K1139" s="30"/>
      <c r="L1139" s="30"/>
    </row>
    <row r="1140" spans="7:12" x14ac:dyDescent="0.25">
      <c r="G1140" s="30"/>
      <c r="H1140" s="30"/>
      <c r="I1140" s="30"/>
      <c r="J1140" s="30"/>
      <c r="K1140" s="30"/>
      <c r="L1140" s="30"/>
    </row>
    <row r="1141" spans="7:12" x14ac:dyDescent="0.25">
      <c r="G1141" s="30"/>
      <c r="H1141" s="30"/>
      <c r="I1141" s="30"/>
      <c r="J1141" s="30"/>
      <c r="K1141" s="30"/>
      <c r="L1141" s="30"/>
    </row>
    <row r="1142" spans="7:12" x14ac:dyDescent="0.25">
      <c r="G1142" s="30"/>
      <c r="H1142" s="30"/>
      <c r="I1142" s="30"/>
      <c r="J1142" s="30"/>
      <c r="K1142" s="30"/>
      <c r="L1142" s="30"/>
    </row>
    <row r="1143" spans="7:12" x14ac:dyDescent="0.25">
      <c r="G1143" s="30"/>
      <c r="H1143" s="30"/>
      <c r="I1143" s="30"/>
      <c r="J1143" s="30"/>
      <c r="K1143" s="30"/>
      <c r="L1143" s="30"/>
    </row>
    <row r="1144" spans="7:12" x14ac:dyDescent="0.25">
      <c r="G1144" s="30"/>
      <c r="H1144" s="30"/>
      <c r="I1144" s="30"/>
      <c r="J1144" s="30"/>
      <c r="K1144" s="30"/>
      <c r="L1144" s="30"/>
    </row>
    <row r="1145" spans="7:12" x14ac:dyDescent="0.25">
      <c r="G1145" s="30"/>
      <c r="H1145" s="30"/>
      <c r="I1145" s="30"/>
      <c r="J1145" s="30"/>
      <c r="K1145" s="30"/>
      <c r="L1145" s="30"/>
    </row>
    <row r="1146" spans="7:12" x14ac:dyDescent="0.25">
      <c r="G1146" s="30"/>
      <c r="H1146" s="30"/>
      <c r="I1146" s="30"/>
      <c r="J1146" s="30"/>
      <c r="K1146" s="30"/>
      <c r="L1146" s="30"/>
    </row>
    <row r="1147" spans="7:12" x14ac:dyDescent="0.25">
      <c r="G1147" s="30"/>
      <c r="H1147" s="30"/>
      <c r="I1147" s="30"/>
      <c r="J1147" s="30"/>
      <c r="K1147" s="30"/>
      <c r="L1147" s="30"/>
    </row>
    <row r="1148" spans="7:12" x14ac:dyDescent="0.25">
      <c r="G1148" s="30"/>
      <c r="H1148" s="30"/>
      <c r="I1148" s="30"/>
      <c r="J1148" s="30"/>
      <c r="K1148" s="30"/>
      <c r="L1148" s="30"/>
    </row>
    <row r="1149" spans="7:12" x14ac:dyDescent="0.25">
      <c r="G1149" s="30"/>
      <c r="H1149" s="30"/>
      <c r="I1149" s="30"/>
      <c r="J1149" s="30"/>
      <c r="K1149" s="30"/>
      <c r="L1149" s="30"/>
    </row>
    <row r="1150" spans="7:12" x14ac:dyDescent="0.25">
      <c r="G1150" s="30"/>
      <c r="H1150" s="30"/>
      <c r="I1150" s="30"/>
      <c r="J1150" s="30"/>
      <c r="K1150" s="30"/>
      <c r="L1150" s="30"/>
    </row>
    <row r="1151" spans="7:12" x14ac:dyDescent="0.25">
      <c r="G1151" s="30"/>
      <c r="H1151" s="30"/>
      <c r="I1151" s="30"/>
      <c r="J1151" s="30"/>
      <c r="K1151" s="30"/>
      <c r="L1151" s="30"/>
    </row>
    <row r="1152" spans="7:12" x14ac:dyDescent="0.25">
      <c r="G1152" s="30"/>
      <c r="H1152" s="30"/>
      <c r="I1152" s="30"/>
      <c r="J1152" s="30"/>
      <c r="K1152" s="30"/>
      <c r="L1152" s="30"/>
    </row>
    <row r="1153" spans="7:12" x14ac:dyDescent="0.25">
      <c r="G1153" s="30"/>
      <c r="H1153" s="30"/>
      <c r="I1153" s="30"/>
      <c r="J1153" s="30"/>
      <c r="K1153" s="30"/>
      <c r="L1153" s="30"/>
    </row>
    <row r="1154" spans="7:12" x14ac:dyDescent="0.25">
      <c r="G1154" s="30"/>
      <c r="H1154" s="30"/>
      <c r="I1154" s="30"/>
      <c r="J1154" s="30"/>
      <c r="K1154" s="30"/>
      <c r="L1154" s="30"/>
    </row>
    <row r="1155" spans="7:12" x14ac:dyDescent="0.25">
      <c r="G1155" s="30"/>
      <c r="H1155" s="30"/>
      <c r="I1155" s="30"/>
      <c r="J1155" s="30"/>
      <c r="K1155" s="30"/>
      <c r="L1155" s="30"/>
    </row>
    <row r="1156" spans="7:12" x14ac:dyDescent="0.25">
      <c r="G1156" s="30"/>
      <c r="H1156" s="30"/>
      <c r="I1156" s="30"/>
      <c r="J1156" s="30"/>
      <c r="K1156" s="30"/>
      <c r="L1156" s="30"/>
    </row>
    <row r="1157" spans="7:12" x14ac:dyDescent="0.25">
      <c r="G1157" s="30"/>
      <c r="H1157" s="30"/>
      <c r="I1157" s="30"/>
      <c r="J1157" s="30"/>
      <c r="K1157" s="30"/>
      <c r="L1157" s="30"/>
    </row>
    <row r="1158" spans="7:12" x14ac:dyDescent="0.25">
      <c r="G1158" s="30"/>
      <c r="H1158" s="30"/>
      <c r="I1158" s="30"/>
      <c r="J1158" s="30"/>
      <c r="K1158" s="30"/>
      <c r="L1158" s="30"/>
    </row>
    <row r="1159" spans="7:12" x14ac:dyDescent="0.25">
      <c r="G1159" s="30"/>
      <c r="H1159" s="30"/>
      <c r="I1159" s="30"/>
      <c r="J1159" s="30"/>
      <c r="K1159" s="30"/>
      <c r="L1159" s="30"/>
    </row>
    <row r="1160" spans="7:12" x14ac:dyDescent="0.25">
      <c r="G1160" s="30"/>
      <c r="H1160" s="30"/>
      <c r="I1160" s="30"/>
      <c r="J1160" s="30"/>
      <c r="K1160" s="30"/>
      <c r="L1160" s="30"/>
    </row>
    <row r="1161" spans="7:12" x14ac:dyDescent="0.25">
      <c r="G1161" s="30"/>
      <c r="H1161" s="30"/>
      <c r="I1161" s="30"/>
      <c r="J1161" s="30"/>
      <c r="K1161" s="30"/>
      <c r="L1161" s="30"/>
    </row>
    <row r="1162" spans="7:12" x14ac:dyDescent="0.25">
      <c r="G1162" s="30"/>
      <c r="H1162" s="30"/>
      <c r="I1162" s="30"/>
      <c r="J1162" s="30"/>
      <c r="K1162" s="30"/>
      <c r="L1162" s="30"/>
    </row>
    <row r="1163" spans="7:12" x14ac:dyDescent="0.25">
      <c r="G1163" s="30"/>
      <c r="H1163" s="30"/>
      <c r="I1163" s="30"/>
      <c r="J1163" s="30"/>
      <c r="K1163" s="30"/>
      <c r="L1163" s="30"/>
    </row>
    <row r="1164" spans="7:12" x14ac:dyDescent="0.25">
      <c r="G1164" s="30"/>
      <c r="H1164" s="30"/>
      <c r="I1164" s="30"/>
      <c r="J1164" s="30"/>
      <c r="K1164" s="30"/>
      <c r="L1164" s="30"/>
    </row>
    <row r="1165" spans="7:12" x14ac:dyDescent="0.25">
      <c r="G1165" s="30"/>
      <c r="H1165" s="30"/>
      <c r="I1165" s="30"/>
      <c r="J1165" s="30"/>
      <c r="K1165" s="30"/>
      <c r="L1165" s="30"/>
    </row>
    <row r="1166" spans="7:12" x14ac:dyDescent="0.25">
      <c r="G1166" s="30"/>
      <c r="H1166" s="30"/>
      <c r="I1166" s="30"/>
      <c r="J1166" s="30"/>
      <c r="K1166" s="30"/>
      <c r="L1166" s="30"/>
    </row>
    <row r="1167" spans="7:12" x14ac:dyDescent="0.25">
      <c r="G1167" s="30"/>
      <c r="H1167" s="30"/>
      <c r="I1167" s="30"/>
      <c r="J1167" s="30"/>
      <c r="K1167" s="30"/>
      <c r="L1167" s="30"/>
    </row>
    <row r="1168" spans="7:12" x14ac:dyDescent="0.25">
      <c r="G1168" s="30"/>
      <c r="H1168" s="30"/>
      <c r="I1168" s="30"/>
      <c r="J1168" s="30"/>
      <c r="K1168" s="30"/>
      <c r="L1168" s="30"/>
    </row>
    <row r="1169" spans="7:12" x14ac:dyDescent="0.25">
      <c r="G1169" s="30"/>
      <c r="H1169" s="30"/>
      <c r="I1169" s="30"/>
      <c r="J1169" s="30"/>
      <c r="K1169" s="30"/>
      <c r="L1169" s="30"/>
    </row>
    <row r="1170" spans="7:12" x14ac:dyDescent="0.25">
      <c r="G1170" s="30"/>
      <c r="H1170" s="30"/>
      <c r="I1170" s="30"/>
      <c r="J1170" s="30"/>
      <c r="K1170" s="30"/>
      <c r="L1170" s="30"/>
    </row>
    <row r="1171" spans="7:12" x14ac:dyDescent="0.25">
      <c r="G1171" s="30"/>
      <c r="H1171" s="30"/>
      <c r="I1171" s="30"/>
      <c r="J1171" s="30"/>
      <c r="K1171" s="30"/>
      <c r="L1171" s="30"/>
    </row>
    <row r="1172" spans="7:12" x14ac:dyDescent="0.25">
      <c r="G1172" s="30"/>
      <c r="H1172" s="30"/>
      <c r="I1172" s="30"/>
      <c r="J1172" s="30"/>
      <c r="K1172" s="30"/>
      <c r="L1172" s="30"/>
    </row>
    <row r="1173" spans="7:12" x14ac:dyDescent="0.25">
      <c r="G1173" s="30"/>
      <c r="H1173" s="30"/>
      <c r="I1173" s="30"/>
      <c r="J1173" s="30"/>
      <c r="K1173" s="30"/>
      <c r="L1173" s="30"/>
    </row>
    <row r="1174" spans="7:12" x14ac:dyDescent="0.25">
      <c r="G1174" s="30"/>
      <c r="H1174" s="30"/>
      <c r="I1174" s="30"/>
      <c r="J1174" s="30"/>
      <c r="K1174" s="30"/>
      <c r="L1174" s="30"/>
    </row>
    <row r="1175" spans="7:12" x14ac:dyDescent="0.25">
      <c r="G1175" s="30"/>
      <c r="H1175" s="30"/>
      <c r="I1175" s="30"/>
      <c r="J1175" s="30"/>
      <c r="K1175" s="30"/>
      <c r="L1175" s="30"/>
    </row>
    <row r="1176" spans="7:12" x14ac:dyDescent="0.25">
      <c r="G1176" s="30"/>
      <c r="H1176" s="30"/>
      <c r="I1176" s="30"/>
      <c r="J1176" s="30"/>
      <c r="K1176" s="30"/>
      <c r="L1176" s="30"/>
    </row>
    <row r="1177" spans="7:12" x14ac:dyDescent="0.25">
      <c r="G1177" s="30"/>
      <c r="H1177" s="30"/>
      <c r="I1177" s="30"/>
      <c r="J1177" s="30"/>
      <c r="K1177" s="30"/>
      <c r="L1177" s="30"/>
    </row>
    <row r="1178" spans="7:12" x14ac:dyDescent="0.25">
      <c r="G1178" s="30"/>
      <c r="H1178" s="30"/>
      <c r="I1178" s="30"/>
      <c r="J1178" s="30"/>
      <c r="K1178" s="30"/>
      <c r="L1178" s="30"/>
    </row>
    <row r="1179" spans="7:12" x14ac:dyDescent="0.25">
      <c r="G1179" s="30"/>
      <c r="H1179" s="30"/>
      <c r="I1179" s="30"/>
      <c r="J1179" s="30"/>
      <c r="K1179" s="30"/>
      <c r="L1179" s="30"/>
    </row>
    <row r="1180" spans="7:12" x14ac:dyDescent="0.25">
      <c r="G1180" s="30"/>
      <c r="H1180" s="30"/>
      <c r="I1180" s="30"/>
      <c r="J1180" s="30"/>
      <c r="K1180" s="30"/>
      <c r="L1180" s="30"/>
    </row>
    <row r="1181" spans="7:12" x14ac:dyDescent="0.25">
      <c r="G1181" s="30"/>
      <c r="H1181" s="30"/>
      <c r="I1181" s="30"/>
      <c r="J1181" s="30"/>
      <c r="K1181" s="30"/>
      <c r="L1181" s="30"/>
    </row>
    <row r="1182" spans="7:12" x14ac:dyDescent="0.25">
      <c r="G1182" s="30"/>
      <c r="H1182" s="30"/>
      <c r="I1182" s="30"/>
      <c r="J1182" s="30"/>
      <c r="K1182" s="30"/>
      <c r="L1182" s="30"/>
    </row>
    <row r="1183" spans="7:12" x14ac:dyDescent="0.25">
      <c r="G1183" s="30"/>
      <c r="H1183" s="30"/>
      <c r="I1183" s="30"/>
      <c r="J1183" s="30"/>
      <c r="K1183" s="30"/>
      <c r="L1183" s="30"/>
    </row>
    <row r="1184" spans="7:12" x14ac:dyDescent="0.25">
      <c r="G1184" s="30"/>
      <c r="H1184" s="30"/>
      <c r="I1184" s="30"/>
      <c r="J1184" s="30"/>
      <c r="K1184" s="30"/>
      <c r="L1184" s="30"/>
    </row>
    <row r="1185" spans="7:12" x14ac:dyDescent="0.25">
      <c r="G1185" s="30"/>
      <c r="H1185" s="30"/>
      <c r="I1185" s="30"/>
      <c r="J1185" s="30"/>
      <c r="K1185" s="30"/>
      <c r="L1185" s="30"/>
    </row>
    <row r="1186" spans="7:12" x14ac:dyDescent="0.25">
      <c r="G1186" s="30"/>
      <c r="H1186" s="30"/>
      <c r="I1186" s="30"/>
      <c r="J1186" s="30"/>
      <c r="K1186" s="30"/>
      <c r="L1186" s="30"/>
    </row>
    <row r="1187" spans="7:12" x14ac:dyDescent="0.25">
      <c r="G1187" s="30"/>
      <c r="H1187" s="30"/>
      <c r="I1187" s="30"/>
      <c r="J1187" s="30"/>
      <c r="K1187" s="30"/>
      <c r="L1187" s="30"/>
    </row>
    <row r="1188" spans="7:12" x14ac:dyDescent="0.25">
      <c r="G1188" s="30"/>
      <c r="H1188" s="30"/>
      <c r="I1188" s="30"/>
      <c r="J1188" s="30"/>
      <c r="K1188" s="30"/>
      <c r="L1188" s="30"/>
    </row>
    <row r="1189" spans="7:12" x14ac:dyDescent="0.25">
      <c r="G1189" s="30"/>
      <c r="H1189" s="30"/>
      <c r="I1189" s="30"/>
      <c r="J1189" s="30"/>
      <c r="K1189" s="30"/>
      <c r="L1189" s="30"/>
    </row>
    <row r="1190" spans="7:12" x14ac:dyDescent="0.25">
      <c r="G1190" s="30"/>
      <c r="H1190" s="30"/>
      <c r="I1190" s="30"/>
      <c r="J1190" s="30"/>
      <c r="K1190" s="30"/>
      <c r="L1190" s="30"/>
    </row>
    <row r="1191" spans="7:12" x14ac:dyDescent="0.25">
      <c r="G1191" s="30"/>
      <c r="H1191" s="30"/>
      <c r="I1191" s="30"/>
      <c r="J1191" s="30"/>
      <c r="K1191" s="30"/>
      <c r="L1191" s="30"/>
    </row>
    <row r="1192" spans="7:12" x14ac:dyDescent="0.25">
      <c r="G1192" s="30"/>
      <c r="H1192" s="30"/>
      <c r="I1192" s="30"/>
      <c r="J1192" s="30"/>
      <c r="K1192" s="30"/>
      <c r="L1192" s="30"/>
    </row>
    <row r="1193" spans="7:12" x14ac:dyDescent="0.25">
      <c r="G1193" s="30"/>
      <c r="H1193" s="30"/>
      <c r="I1193" s="30"/>
      <c r="J1193" s="30"/>
      <c r="K1193" s="30"/>
      <c r="L1193" s="30"/>
    </row>
    <row r="1194" spans="7:12" x14ac:dyDescent="0.25">
      <c r="G1194" s="30"/>
      <c r="H1194" s="30"/>
      <c r="I1194" s="30"/>
      <c r="J1194" s="30"/>
      <c r="K1194" s="30"/>
      <c r="L1194" s="30"/>
    </row>
    <row r="1195" spans="7:12" x14ac:dyDescent="0.25">
      <c r="G1195" s="30"/>
      <c r="H1195" s="30"/>
      <c r="I1195" s="30"/>
      <c r="J1195" s="30"/>
      <c r="K1195" s="30"/>
      <c r="L1195" s="30"/>
    </row>
    <row r="1196" spans="7:12" x14ac:dyDescent="0.25">
      <c r="G1196" s="30"/>
      <c r="H1196" s="30"/>
      <c r="I1196" s="30"/>
      <c r="J1196" s="30"/>
      <c r="K1196" s="30"/>
      <c r="L1196" s="30"/>
    </row>
    <row r="1197" spans="7:12" x14ac:dyDescent="0.25">
      <c r="G1197" s="30"/>
      <c r="H1197" s="30"/>
      <c r="I1197" s="30"/>
      <c r="J1197" s="30"/>
      <c r="K1197" s="30"/>
      <c r="L1197" s="30"/>
    </row>
    <row r="1198" spans="7:12" x14ac:dyDescent="0.25">
      <c r="G1198" s="30"/>
      <c r="H1198" s="30"/>
      <c r="I1198" s="30"/>
      <c r="J1198" s="30"/>
      <c r="K1198" s="30"/>
      <c r="L1198" s="30"/>
    </row>
    <row r="1199" spans="7:12" x14ac:dyDescent="0.25">
      <c r="G1199" s="30"/>
      <c r="H1199" s="30"/>
      <c r="I1199" s="30"/>
      <c r="J1199" s="30"/>
      <c r="K1199" s="30"/>
      <c r="L1199" s="30"/>
    </row>
    <row r="1200" spans="7:12" x14ac:dyDescent="0.25">
      <c r="G1200" s="30"/>
      <c r="H1200" s="30"/>
      <c r="I1200" s="30"/>
      <c r="J1200" s="30"/>
      <c r="K1200" s="30"/>
      <c r="L1200" s="30"/>
    </row>
    <row r="1201" spans="7:12" x14ac:dyDescent="0.25">
      <c r="G1201" s="30"/>
      <c r="H1201" s="30"/>
      <c r="I1201" s="30"/>
      <c r="J1201" s="30"/>
      <c r="K1201" s="30"/>
      <c r="L1201" s="30"/>
    </row>
    <row r="1202" spans="7:12" x14ac:dyDescent="0.25">
      <c r="G1202" s="30"/>
      <c r="H1202" s="30"/>
      <c r="I1202" s="30"/>
      <c r="J1202" s="30"/>
      <c r="K1202" s="30"/>
      <c r="L1202" s="30"/>
    </row>
    <row r="1203" spans="7:12" x14ac:dyDescent="0.25">
      <c r="G1203" s="30"/>
      <c r="H1203" s="30"/>
      <c r="I1203" s="30"/>
      <c r="J1203" s="30"/>
      <c r="K1203" s="30"/>
      <c r="L1203" s="30"/>
    </row>
    <row r="1204" spans="7:12" x14ac:dyDescent="0.25">
      <c r="G1204" s="30"/>
      <c r="H1204" s="30"/>
      <c r="I1204" s="30"/>
      <c r="J1204" s="30"/>
      <c r="K1204" s="30"/>
      <c r="L1204" s="30"/>
    </row>
    <row r="1205" spans="7:12" x14ac:dyDescent="0.25">
      <c r="G1205" s="30"/>
      <c r="H1205" s="30"/>
      <c r="I1205" s="30"/>
      <c r="J1205" s="30"/>
      <c r="K1205" s="30"/>
      <c r="L1205" s="30"/>
    </row>
    <row r="1206" spans="7:12" x14ac:dyDescent="0.25">
      <c r="G1206" s="30"/>
      <c r="H1206" s="30"/>
      <c r="I1206" s="30"/>
      <c r="J1206" s="30"/>
      <c r="K1206" s="30"/>
      <c r="L1206" s="30"/>
    </row>
    <row r="1207" spans="7:12" x14ac:dyDescent="0.25">
      <c r="G1207" s="30"/>
      <c r="H1207" s="30"/>
      <c r="I1207" s="30"/>
      <c r="J1207" s="30"/>
      <c r="K1207" s="30"/>
      <c r="L1207" s="30"/>
    </row>
    <row r="1208" spans="7:12" x14ac:dyDescent="0.25">
      <c r="G1208" s="30"/>
      <c r="H1208" s="30"/>
      <c r="I1208" s="30"/>
      <c r="J1208" s="30"/>
      <c r="K1208" s="30"/>
      <c r="L1208" s="30"/>
    </row>
    <row r="1209" spans="7:12" x14ac:dyDescent="0.25">
      <c r="G1209" s="30"/>
      <c r="H1209" s="30"/>
      <c r="I1209" s="30"/>
      <c r="J1209" s="30"/>
      <c r="K1209" s="30"/>
      <c r="L1209" s="30"/>
    </row>
    <row r="1210" spans="7:12" x14ac:dyDescent="0.25">
      <c r="G1210" s="30"/>
      <c r="H1210" s="30"/>
      <c r="I1210" s="30"/>
      <c r="J1210" s="30"/>
      <c r="K1210" s="30"/>
      <c r="L1210" s="30"/>
    </row>
    <row r="1211" spans="7:12" x14ac:dyDescent="0.25">
      <c r="G1211" s="30"/>
      <c r="H1211" s="30"/>
      <c r="I1211" s="30"/>
      <c r="J1211" s="30"/>
      <c r="K1211" s="30"/>
      <c r="L1211" s="30"/>
    </row>
    <row r="1212" spans="7:12" x14ac:dyDescent="0.25">
      <c r="G1212" s="30"/>
      <c r="H1212" s="30"/>
      <c r="I1212" s="30"/>
      <c r="J1212" s="30"/>
      <c r="K1212" s="30"/>
      <c r="L1212" s="30"/>
    </row>
    <row r="1213" spans="7:12" x14ac:dyDescent="0.25">
      <c r="G1213" s="30"/>
      <c r="H1213" s="30"/>
      <c r="I1213" s="30"/>
      <c r="J1213" s="30"/>
      <c r="K1213" s="30"/>
      <c r="L1213" s="30"/>
    </row>
    <row r="1214" spans="7:12" x14ac:dyDescent="0.25">
      <c r="G1214" s="30"/>
      <c r="H1214" s="30"/>
      <c r="I1214" s="30"/>
      <c r="J1214" s="30"/>
      <c r="K1214" s="30"/>
      <c r="L1214" s="30"/>
    </row>
    <row r="1215" spans="7:12" x14ac:dyDescent="0.25">
      <c r="G1215" s="30"/>
      <c r="H1215" s="30"/>
      <c r="I1215" s="30"/>
      <c r="J1215" s="30"/>
      <c r="K1215" s="30"/>
      <c r="L1215" s="30"/>
    </row>
    <row r="1216" spans="7:12" x14ac:dyDescent="0.25">
      <c r="G1216" s="30"/>
      <c r="H1216" s="30"/>
      <c r="I1216" s="30"/>
      <c r="J1216" s="30"/>
      <c r="K1216" s="30"/>
      <c r="L1216" s="30"/>
    </row>
    <row r="1217" spans="7:12" x14ac:dyDescent="0.25">
      <c r="G1217" s="30"/>
      <c r="H1217" s="30"/>
      <c r="I1217" s="30"/>
      <c r="J1217" s="30"/>
      <c r="K1217" s="30"/>
      <c r="L1217" s="30"/>
    </row>
    <row r="1218" spans="7:12" x14ac:dyDescent="0.25">
      <c r="G1218" s="30"/>
      <c r="H1218" s="30"/>
      <c r="I1218" s="30"/>
      <c r="J1218" s="30"/>
      <c r="K1218" s="30"/>
      <c r="L1218" s="30"/>
    </row>
    <row r="1219" spans="7:12" x14ac:dyDescent="0.25">
      <c r="G1219" s="30"/>
      <c r="H1219" s="30"/>
      <c r="I1219" s="30"/>
      <c r="J1219" s="30"/>
      <c r="K1219" s="30"/>
      <c r="L1219" s="30"/>
    </row>
    <row r="1220" spans="7:12" x14ac:dyDescent="0.25">
      <c r="G1220" s="30"/>
      <c r="H1220" s="30"/>
      <c r="I1220" s="30"/>
      <c r="J1220" s="30"/>
      <c r="K1220" s="30"/>
      <c r="L1220" s="30"/>
    </row>
    <row r="1221" spans="7:12" x14ac:dyDescent="0.25">
      <c r="G1221" s="30"/>
      <c r="H1221" s="30"/>
      <c r="I1221" s="30"/>
      <c r="J1221" s="30"/>
      <c r="K1221" s="30"/>
      <c r="L1221" s="30"/>
    </row>
    <row r="1222" spans="7:12" x14ac:dyDescent="0.25">
      <c r="G1222" s="30"/>
      <c r="H1222" s="30"/>
      <c r="I1222" s="30"/>
      <c r="J1222" s="30"/>
      <c r="K1222" s="30"/>
      <c r="L1222" s="30"/>
    </row>
    <row r="1223" spans="7:12" x14ac:dyDescent="0.25">
      <c r="G1223" s="30"/>
      <c r="H1223" s="30"/>
      <c r="I1223" s="30"/>
      <c r="J1223" s="30"/>
      <c r="K1223" s="30"/>
      <c r="L1223" s="30"/>
    </row>
    <row r="1224" spans="7:12" x14ac:dyDescent="0.25">
      <c r="G1224" s="30"/>
      <c r="H1224" s="30"/>
      <c r="I1224" s="30"/>
      <c r="J1224" s="30"/>
      <c r="K1224" s="30"/>
      <c r="L1224" s="30"/>
    </row>
    <row r="1225" spans="7:12" x14ac:dyDescent="0.25">
      <c r="G1225" s="30"/>
      <c r="H1225" s="30"/>
      <c r="I1225" s="30"/>
      <c r="J1225" s="30"/>
      <c r="K1225" s="30"/>
      <c r="L1225" s="30"/>
    </row>
    <row r="1226" spans="7:12" x14ac:dyDescent="0.25">
      <c r="G1226" s="30"/>
      <c r="H1226" s="30"/>
      <c r="I1226" s="30"/>
      <c r="J1226" s="30"/>
      <c r="K1226" s="30"/>
      <c r="L1226" s="30"/>
    </row>
    <row r="1227" spans="7:12" x14ac:dyDescent="0.25">
      <c r="G1227" s="30"/>
      <c r="H1227" s="30"/>
      <c r="I1227" s="30"/>
      <c r="J1227" s="30"/>
      <c r="K1227" s="30"/>
      <c r="L1227" s="30"/>
    </row>
    <row r="1228" spans="7:12" x14ac:dyDescent="0.25">
      <c r="G1228" s="30"/>
      <c r="H1228" s="30"/>
      <c r="I1228" s="30"/>
      <c r="J1228" s="30"/>
      <c r="K1228" s="30"/>
      <c r="L1228" s="30"/>
    </row>
    <row r="1229" spans="7:12" x14ac:dyDescent="0.25">
      <c r="G1229" s="30"/>
      <c r="H1229" s="30"/>
      <c r="I1229" s="30"/>
      <c r="J1229" s="30"/>
      <c r="K1229" s="30"/>
      <c r="L1229" s="30"/>
    </row>
    <row r="1230" spans="7:12" x14ac:dyDescent="0.25">
      <c r="G1230" s="30"/>
      <c r="H1230" s="30"/>
      <c r="I1230" s="30"/>
      <c r="J1230" s="30"/>
      <c r="K1230" s="30"/>
      <c r="L1230" s="30"/>
    </row>
    <row r="1231" spans="7:12" x14ac:dyDescent="0.25">
      <c r="G1231" s="30"/>
      <c r="H1231" s="30"/>
      <c r="I1231" s="30"/>
      <c r="J1231" s="30"/>
      <c r="K1231" s="30"/>
      <c r="L1231" s="30"/>
    </row>
    <row r="1232" spans="7:12" x14ac:dyDescent="0.25">
      <c r="G1232" s="30"/>
      <c r="H1232" s="30"/>
      <c r="I1232" s="30"/>
      <c r="J1232" s="30"/>
      <c r="K1232" s="30"/>
      <c r="L1232" s="30"/>
    </row>
    <row r="1233" spans="7:12" x14ac:dyDescent="0.25">
      <c r="G1233" s="30"/>
      <c r="H1233" s="30"/>
      <c r="I1233" s="30"/>
      <c r="J1233" s="30"/>
      <c r="K1233" s="30"/>
      <c r="L1233" s="30"/>
    </row>
    <row r="1234" spans="7:12" x14ac:dyDescent="0.25">
      <c r="G1234" s="30"/>
      <c r="H1234" s="30"/>
      <c r="I1234" s="30"/>
      <c r="J1234" s="30"/>
      <c r="K1234" s="30"/>
      <c r="L1234" s="30"/>
    </row>
    <row r="1235" spans="7:12" x14ac:dyDescent="0.25">
      <c r="G1235" s="30"/>
      <c r="H1235" s="30"/>
      <c r="I1235" s="30"/>
      <c r="J1235" s="30"/>
      <c r="K1235" s="30"/>
      <c r="L1235" s="30"/>
    </row>
    <row r="1236" spans="7:12" x14ac:dyDescent="0.25">
      <c r="G1236" s="30"/>
      <c r="H1236" s="30"/>
      <c r="I1236" s="30"/>
      <c r="J1236" s="30"/>
      <c r="K1236" s="30"/>
      <c r="L1236" s="30"/>
    </row>
    <row r="1237" spans="7:12" x14ac:dyDescent="0.25">
      <c r="G1237" s="30"/>
      <c r="H1237" s="30"/>
      <c r="I1237" s="30"/>
      <c r="J1237" s="30"/>
      <c r="K1237" s="30"/>
      <c r="L1237" s="30"/>
    </row>
    <row r="1238" spans="7:12" x14ac:dyDescent="0.25">
      <c r="G1238" s="30"/>
      <c r="H1238" s="30"/>
      <c r="I1238" s="30"/>
      <c r="J1238" s="30"/>
      <c r="K1238" s="30"/>
      <c r="L1238" s="30"/>
    </row>
    <row r="1239" spans="7:12" x14ac:dyDescent="0.25">
      <c r="G1239" s="30"/>
      <c r="H1239" s="30"/>
      <c r="I1239" s="30"/>
      <c r="J1239" s="30"/>
      <c r="K1239" s="30"/>
      <c r="L1239" s="30"/>
    </row>
    <row r="1240" spans="7:12" x14ac:dyDescent="0.25">
      <c r="G1240" s="30"/>
      <c r="H1240" s="30"/>
      <c r="I1240" s="30"/>
      <c r="J1240" s="30"/>
      <c r="K1240" s="30"/>
      <c r="L1240" s="30"/>
    </row>
    <row r="1241" spans="7:12" x14ac:dyDescent="0.25">
      <c r="G1241" s="30"/>
      <c r="H1241" s="30"/>
      <c r="I1241" s="30"/>
      <c r="J1241" s="30"/>
      <c r="K1241" s="30"/>
      <c r="L1241" s="30"/>
    </row>
    <row r="1242" spans="7:12" x14ac:dyDescent="0.25">
      <c r="G1242" s="30"/>
      <c r="H1242" s="30"/>
      <c r="I1242" s="30"/>
      <c r="J1242" s="30"/>
      <c r="K1242" s="30"/>
      <c r="L1242" s="30"/>
    </row>
    <row r="1243" spans="7:12" x14ac:dyDescent="0.25">
      <c r="G1243" s="30"/>
      <c r="H1243" s="30"/>
      <c r="I1243" s="30"/>
      <c r="J1243" s="30"/>
      <c r="K1243" s="30"/>
      <c r="L1243" s="30"/>
    </row>
    <row r="1244" spans="7:12" x14ac:dyDescent="0.25">
      <c r="G1244" s="30"/>
      <c r="H1244" s="30"/>
      <c r="I1244" s="30"/>
      <c r="J1244" s="30"/>
      <c r="K1244" s="30"/>
      <c r="L1244" s="30"/>
    </row>
    <row r="1245" spans="7:12" x14ac:dyDescent="0.25">
      <c r="G1245" s="30"/>
      <c r="H1245" s="30"/>
      <c r="I1245" s="30"/>
      <c r="J1245" s="30"/>
      <c r="K1245" s="30"/>
      <c r="L1245" s="30"/>
    </row>
    <row r="1246" spans="7:12" x14ac:dyDescent="0.25">
      <c r="G1246" s="30"/>
      <c r="H1246" s="30"/>
      <c r="I1246" s="30"/>
      <c r="J1246" s="30"/>
      <c r="K1246" s="30"/>
      <c r="L1246" s="30"/>
    </row>
    <row r="1247" spans="7:12" x14ac:dyDescent="0.25">
      <c r="G1247" s="30"/>
      <c r="H1247" s="30"/>
      <c r="I1247" s="30"/>
      <c r="J1247" s="30"/>
      <c r="K1247" s="30"/>
      <c r="L1247" s="30"/>
    </row>
    <row r="1248" spans="7:12" x14ac:dyDescent="0.25">
      <c r="G1248" s="30"/>
      <c r="H1248" s="30"/>
      <c r="I1248" s="30"/>
      <c r="J1248" s="30"/>
      <c r="K1248" s="30"/>
      <c r="L1248" s="30"/>
    </row>
    <row r="1249" spans="7:12" x14ac:dyDescent="0.25">
      <c r="G1249" s="30"/>
      <c r="H1249" s="30"/>
      <c r="I1249" s="30"/>
      <c r="J1249" s="30"/>
      <c r="K1249" s="30"/>
      <c r="L1249" s="30"/>
    </row>
    <row r="1250" spans="7:12" x14ac:dyDescent="0.25">
      <c r="G1250" s="30"/>
      <c r="H1250" s="30"/>
      <c r="I1250" s="30"/>
      <c r="J1250" s="30"/>
      <c r="K1250" s="30"/>
      <c r="L1250" s="30"/>
    </row>
    <row r="1251" spans="7:12" x14ac:dyDescent="0.25">
      <c r="G1251" s="30"/>
      <c r="H1251" s="30"/>
      <c r="I1251" s="30"/>
      <c r="J1251" s="30"/>
      <c r="K1251" s="30"/>
      <c r="L1251" s="30"/>
    </row>
    <row r="1252" spans="7:12" x14ac:dyDescent="0.25">
      <c r="G1252" s="30"/>
      <c r="H1252" s="30"/>
      <c r="I1252" s="30"/>
      <c r="J1252" s="30"/>
      <c r="K1252" s="30"/>
      <c r="L1252" s="30"/>
    </row>
    <row r="1253" spans="7:12" x14ac:dyDescent="0.25">
      <c r="G1253" s="30"/>
      <c r="H1253" s="30"/>
      <c r="I1253" s="30"/>
      <c r="J1253" s="30"/>
      <c r="K1253" s="30"/>
      <c r="L1253" s="30"/>
    </row>
    <row r="1254" spans="7:12" x14ac:dyDescent="0.25">
      <c r="G1254" s="30"/>
      <c r="H1254" s="30"/>
      <c r="I1254" s="30"/>
      <c r="J1254" s="30"/>
      <c r="K1254" s="30"/>
      <c r="L1254" s="30"/>
    </row>
    <row r="1255" spans="7:12" x14ac:dyDescent="0.25">
      <c r="G1255" s="30"/>
      <c r="H1255" s="30"/>
      <c r="I1255" s="30"/>
      <c r="J1255" s="30"/>
      <c r="K1255" s="30"/>
      <c r="L1255" s="30"/>
    </row>
    <row r="1256" spans="7:12" x14ac:dyDescent="0.25">
      <c r="G1256" s="30"/>
      <c r="H1256" s="30"/>
      <c r="I1256" s="30"/>
      <c r="J1256" s="30"/>
      <c r="K1256" s="30"/>
      <c r="L1256" s="30"/>
    </row>
    <row r="1257" spans="7:12" x14ac:dyDescent="0.25">
      <c r="G1257" s="30"/>
      <c r="H1257" s="30"/>
      <c r="I1257" s="30"/>
      <c r="J1257" s="30"/>
      <c r="K1257" s="30"/>
      <c r="L1257" s="30"/>
    </row>
    <row r="1258" spans="7:12" x14ac:dyDescent="0.25">
      <c r="G1258" s="30"/>
      <c r="H1258" s="30"/>
      <c r="I1258" s="30"/>
      <c r="J1258" s="30"/>
      <c r="K1258" s="30"/>
      <c r="L1258" s="30"/>
    </row>
    <row r="1259" spans="7:12" x14ac:dyDescent="0.25">
      <c r="G1259" s="30"/>
      <c r="H1259" s="30"/>
      <c r="I1259" s="30"/>
      <c r="J1259" s="30"/>
      <c r="K1259" s="30"/>
      <c r="L1259" s="30"/>
    </row>
    <row r="1260" spans="7:12" x14ac:dyDescent="0.25">
      <c r="G1260" s="30"/>
      <c r="H1260" s="30"/>
      <c r="I1260" s="30"/>
      <c r="J1260" s="30"/>
      <c r="K1260" s="30"/>
      <c r="L1260" s="30"/>
    </row>
    <row r="1261" spans="7:12" x14ac:dyDescent="0.25">
      <c r="G1261" s="30"/>
      <c r="H1261" s="30"/>
      <c r="I1261" s="30"/>
      <c r="J1261" s="30"/>
      <c r="K1261" s="30"/>
      <c r="L1261" s="30"/>
    </row>
    <row r="1262" spans="7:12" x14ac:dyDescent="0.25">
      <c r="G1262" s="30"/>
      <c r="H1262" s="30"/>
      <c r="I1262" s="30"/>
      <c r="J1262" s="30"/>
      <c r="K1262" s="30"/>
      <c r="L1262" s="30"/>
    </row>
    <row r="1263" spans="7:12" x14ac:dyDescent="0.25">
      <c r="G1263" s="30"/>
      <c r="H1263" s="30"/>
      <c r="I1263" s="30"/>
      <c r="J1263" s="30"/>
      <c r="K1263" s="30"/>
      <c r="L1263" s="30"/>
    </row>
    <row r="1264" spans="7:12" x14ac:dyDescent="0.25">
      <c r="G1264" s="30"/>
      <c r="H1264" s="30"/>
      <c r="I1264" s="30"/>
      <c r="J1264" s="30"/>
      <c r="K1264" s="30"/>
      <c r="L1264" s="30"/>
    </row>
    <row r="1265" spans="7:12" x14ac:dyDescent="0.25">
      <c r="G1265" s="30"/>
      <c r="H1265" s="30"/>
      <c r="I1265" s="30"/>
      <c r="J1265" s="30"/>
      <c r="K1265" s="30"/>
      <c r="L1265" s="30"/>
    </row>
    <row r="1266" spans="7:12" x14ac:dyDescent="0.25">
      <c r="G1266" s="30"/>
      <c r="H1266" s="30"/>
      <c r="I1266" s="30"/>
      <c r="J1266" s="30"/>
      <c r="K1266" s="30"/>
      <c r="L1266" s="30"/>
    </row>
    <row r="1267" spans="7:12" x14ac:dyDescent="0.25">
      <c r="G1267" s="30"/>
      <c r="H1267" s="30"/>
      <c r="I1267" s="30"/>
      <c r="J1267" s="30"/>
      <c r="K1267" s="30"/>
      <c r="L1267" s="30"/>
    </row>
    <row r="1268" spans="7:12" x14ac:dyDescent="0.25">
      <c r="G1268" s="30"/>
      <c r="H1268" s="30"/>
      <c r="I1268" s="30"/>
      <c r="J1268" s="30"/>
      <c r="K1268" s="30"/>
      <c r="L1268" s="30"/>
    </row>
    <row r="1269" spans="7:12" x14ac:dyDescent="0.25">
      <c r="G1269" s="30"/>
      <c r="H1269" s="30"/>
      <c r="I1269" s="30"/>
      <c r="J1269" s="30"/>
      <c r="K1269" s="30"/>
      <c r="L1269" s="30"/>
    </row>
    <row r="1270" spans="7:12" x14ac:dyDescent="0.25">
      <c r="G1270" s="30"/>
      <c r="H1270" s="30"/>
      <c r="I1270" s="30"/>
      <c r="J1270" s="30"/>
      <c r="K1270" s="30"/>
      <c r="L1270" s="30"/>
    </row>
    <row r="1271" spans="7:12" x14ac:dyDescent="0.25">
      <c r="G1271" s="30"/>
      <c r="H1271" s="30"/>
      <c r="I1271" s="30"/>
      <c r="J1271" s="30"/>
      <c r="K1271" s="30"/>
      <c r="L1271" s="30"/>
    </row>
    <row r="1272" spans="7:12" x14ac:dyDescent="0.25">
      <c r="G1272" s="30"/>
      <c r="H1272" s="30"/>
      <c r="I1272" s="30"/>
      <c r="J1272" s="30"/>
      <c r="K1272" s="30"/>
      <c r="L1272" s="30"/>
    </row>
    <row r="1273" spans="7:12" x14ac:dyDescent="0.25">
      <c r="G1273" s="30"/>
      <c r="H1273" s="30"/>
      <c r="I1273" s="30"/>
      <c r="J1273" s="30"/>
      <c r="K1273" s="30"/>
      <c r="L1273" s="30"/>
    </row>
    <row r="1274" spans="7:12" x14ac:dyDescent="0.25">
      <c r="G1274" s="30"/>
      <c r="H1274" s="30"/>
      <c r="I1274" s="30"/>
      <c r="J1274" s="30"/>
      <c r="K1274" s="30"/>
      <c r="L1274" s="30"/>
    </row>
    <row r="1275" spans="7:12" x14ac:dyDescent="0.25">
      <c r="G1275" s="30"/>
      <c r="H1275" s="30"/>
      <c r="I1275" s="30"/>
      <c r="J1275" s="30"/>
      <c r="K1275" s="30"/>
      <c r="L1275" s="30"/>
    </row>
    <row r="1276" spans="7:12" x14ac:dyDescent="0.25">
      <c r="G1276" s="30"/>
      <c r="H1276" s="30"/>
      <c r="I1276" s="30"/>
      <c r="J1276" s="30"/>
      <c r="K1276" s="30"/>
      <c r="L1276" s="30"/>
    </row>
    <row r="1277" spans="7:12" x14ac:dyDescent="0.25">
      <c r="G1277" s="30"/>
      <c r="H1277" s="30"/>
      <c r="I1277" s="30"/>
      <c r="J1277" s="30"/>
      <c r="K1277" s="30"/>
      <c r="L1277" s="30"/>
    </row>
    <row r="1278" spans="7:12" x14ac:dyDescent="0.25">
      <c r="G1278" s="30"/>
      <c r="H1278" s="30"/>
      <c r="I1278" s="30"/>
      <c r="J1278" s="30"/>
      <c r="K1278" s="30"/>
      <c r="L1278" s="30"/>
    </row>
    <row r="1279" spans="7:12" x14ac:dyDescent="0.25">
      <c r="G1279" s="30"/>
      <c r="H1279" s="30"/>
      <c r="I1279" s="30"/>
      <c r="J1279" s="30"/>
      <c r="K1279" s="30"/>
      <c r="L1279" s="30"/>
    </row>
    <row r="1280" spans="7:12" x14ac:dyDescent="0.25">
      <c r="G1280" s="30"/>
      <c r="H1280" s="30"/>
      <c r="I1280" s="30"/>
      <c r="J1280" s="30"/>
      <c r="K1280" s="30"/>
      <c r="L1280" s="30"/>
    </row>
    <row r="1281" spans="7:12" x14ac:dyDescent="0.25">
      <c r="G1281" s="30"/>
      <c r="H1281" s="30"/>
      <c r="I1281" s="30"/>
      <c r="J1281" s="30"/>
      <c r="K1281" s="30"/>
      <c r="L1281" s="30"/>
    </row>
    <row r="1282" spans="7:12" x14ac:dyDescent="0.25">
      <c r="G1282" s="30"/>
      <c r="H1282" s="30"/>
      <c r="I1282" s="30"/>
      <c r="J1282" s="30"/>
      <c r="K1282" s="30"/>
      <c r="L1282" s="30"/>
    </row>
    <row r="1283" spans="7:12" x14ac:dyDescent="0.25">
      <c r="G1283" s="30"/>
      <c r="H1283" s="30"/>
      <c r="I1283" s="30"/>
      <c r="J1283" s="30"/>
      <c r="K1283" s="30"/>
      <c r="L1283" s="30"/>
    </row>
    <row r="1284" spans="7:12" x14ac:dyDescent="0.25">
      <c r="G1284" s="30"/>
      <c r="H1284" s="30"/>
      <c r="I1284" s="30"/>
      <c r="J1284" s="30"/>
      <c r="K1284" s="30"/>
      <c r="L1284" s="30"/>
    </row>
    <row r="1285" spans="7:12" x14ac:dyDescent="0.25">
      <c r="G1285" s="30"/>
      <c r="H1285" s="30"/>
      <c r="I1285" s="30"/>
      <c r="J1285" s="30"/>
      <c r="K1285" s="30"/>
      <c r="L1285" s="30"/>
    </row>
    <row r="1286" spans="7:12" x14ac:dyDescent="0.25">
      <c r="G1286" s="30"/>
      <c r="H1286" s="30"/>
      <c r="I1286" s="30"/>
      <c r="J1286" s="30"/>
      <c r="K1286" s="30"/>
      <c r="L1286" s="30"/>
    </row>
    <row r="1287" spans="7:12" x14ac:dyDescent="0.25">
      <c r="G1287" s="30"/>
      <c r="H1287" s="30"/>
      <c r="I1287" s="30"/>
      <c r="J1287" s="30"/>
      <c r="K1287" s="30"/>
      <c r="L1287" s="30"/>
    </row>
    <row r="1288" spans="7:12" x14ac:dyDescent="0.25">
      <c r="G1288" s="30"/>
      <c r="H1288" s="30"/>
      <c r="I1288" s="30"/>
      <c r="J1288" s="30"/>
      <c r="K1288" s="30"/>
      <c r="L1288" s="30"/>
    </row>
    <row r="1289" spans="7:12" x14ac:dyDescent="0.25">
      <c r="G1289" s="30"/>
      <c r="H1289" s="30"/>
      <c r="I1289" s="30"/>
      <c r="J1289" s="30"/>
      <c r="K1289" s="30"/>
      <c r="L1289" s="30"/>
    </row>
    <row r="1290" spans="7:12" x14ac:dyDescent="0.25">
      <c r="G1290" s="30"/>
      <c r="H1290" s="30"/>
      <c r="I1290" s="30"/>
      <c r="J1290" s="30"/>
      <c r="K1290" s="30"/>
      <c r="L1290" s="30"/>
    </row>
    <row r="1291" spans="7:12" x14ac:dyDescent="0.25">
      <c r="G1291" s="30"/>
      <c r="H1291" s="30"/>
      <c r="I1291" s="30"/>
      <c r="J1291" s="30"/>
      <c r="K1291" s="30"/>
      <c r="L1291" s="30"/>
    </row>
    <row r="1292" spans="7:12" x14ac:dyDescent="0.25">
      <c r="G1292" s="30"/>
      <c r="H1292" s="30"/>
      <c r="I1292" s="30"/>
      <c r="J1292" s="30"/>
      <c r="K1292" s="30"/>
      <c r="L1292" s="30"/>
    </row>
    <row r="1293" spans="7:12" x14ac:dyDescent="0.25">
      <c r="G1293" s="30"/>
      <c r="H1293" s="30"/>
      <c r="I1293" s="30"/>
      <c r="J1293" s="30"/>
      <c r="K1293" s="30"/>
      <c r="L1293" s="30"/>
    </row>
    <row r="1294" spans="7:12" x14ac:dyDescent="0.25">
      <c r="G1294" s="30"/>
      <c r="H1294" s="30"/>
      <c r="I1294" s="30"/>
      <c r="J1294" s="30"/>
      <c r="K1294" s="30"/>
      <c r="L1294" s="30"/>
    </row>
    <row r="1295" spans="7:12" x14ac:dyDescent="0.25">
      <c r="G1295" s="30"/>
      <c r="H1295" s="30"/>
      <c r="I1295" s="30"/>
      <c r="J1295" s="30"/>
      <c r="K1295" s="30"/>
      <c r="L1295" s="30"/>
    </row>
    <row r="1296" spans="7:12" x14ac:dyDescent="0.25">
      <c r="G1296" s="30"/>
      <c r="H1296" s="30"/>
      <c r="I1296" s="30"/>
      <c r="J1296" s="30"/>
      <c r="K1296" s="30"/>
      <c r="L1296" s="30"/>
    </row>
    <row r="1297" spans="7:12" x14ac:dyDescent="0.25">
      <c r="G1297" s="30"/>
      <c r="H1297" s="30"/>
      <c r="I1297" s="30"/>
      <c r="J1297" s="30"/>
      <c r="K1297" s="30"/>
      <c r="L1297" s="30"/>
    </row>
    <row r="1298" spans="7:12" x14ac:dyDescent="0.25">
      <c r="G1298" s="30"/>
      <c r="H1298" s="30"/>
      <c r="I1298" s="30"/>
      <c r="J1298" s="30"/>
      <c r="K1298" s="30"/>
      <c r="L1298" s="30"/>
    </row>
    <row r="1299" spans="7:12" x14ac:dyDescent="0.25">
      <c r="G1299" s="30"/>
      <c r="H1299" s="30"/>
      <c r="I1299" s="30"/>
      <c r="J1299" s="30"/>
      <c r="K1299" s="30"/>
      <c r="L1299" s="30"/>
    </row>
    <row r="1300" spans="7:12" x14ac:dyDescent="0.25">
      <c r="G1300" s="30"/>
      <c r="H1300" s="30"/>
      <c r="I1300" s="30"/>
      <c r="J1300" s="30"/>
      <c r="K1300" s="30"/>
      <c r="L1300" s="30"/>
    </row>
    <row r="1301" spans="7:12" x14ac:dyDescent="0.25">
      <c r="G1301" s="30"/>
      <c r="H1301" s="30"/>
      <c r="I1301" s="30"/>
      <c r="J1301" s="30"/>
      <c r="K1301" s="30"/>
      <c r="L1301" s="30"/>
    </row>
    <row r="1302" spans="7:12" x14ac:dyDescent="0.25">
      <c r="G1302" s="30"/>
      <c r="H1302" s="30"/>
      <c r="I1302" s="30"/>
      <c r="J1302" s="30"/>
      <c r="K1302" s="30"/>
      <c r="L1302" s="30"/>
    </row>
    <row r="1303" spans="7:12" x14ac:dyDescent="0.25">
      <c r="G1303" s="30"/>
      <c r="H1303" s="30"/>
      <c r="I1303" s="30"/>
      <c r="J1303" s="30"/>
      <c r="K1303" s="30"/>
      <c r="L1303" s="30"/>
    </row>
    <row r="1304" spans="7:12" x14ac:dyDescent="0.25">
      <c r="G1304" s="30"/>
      <c r="H1304" s="30"/>
      <c r="I1304" s="30"/>
      <c r="J1304" s="30"/>
      <c r="K1304" s="30"/>
      <c r="L1304" s="30"/>
    </row>
    <row r="1305" spans="7:12" x14ac:dyDescent="0.25">
      <c r="G1305" s="30"/>
      <c r="H1305" s="30"/>
      <c r="I1305" s="30"/>
      <c r="J1305" s="30"/>
      <c r="K1305" s="30"/>
      <c r="L1305" s="30"/>
    </row>
    <row r="1306" spans="7:12" x14ac:dyDescent="0.25">
      <c r="G1306" s="30"/>
      <c r="H1306" s="30"/>
      <c r="I1306" s="30"/>
      <c r="J1306" s="30"/>
      <c r="K1306" s="30"/>
      <c r="L1306" s="30"/>
    </row>
    <row r="1307" spans="7:12" x14ac:dyDescent="0.25">
      <c r="G1307" s="30"/>
      <c r="H1307" s="30"/>
      <c r="I1307" s="30"/>
      <c r="J1307" s="30"/>
      <c r="K1307" s="30"/>
      <c r="L1307" s="30"/>
    </row>
    <row r="1308" spans="7:12" x14ac:dyDescent="0.25">
      <c r="G1308" s="30"/>
      <c r="H1308" s="30"/>
      <c r="I1308" s="30"/>
      <c r="J1308" s="30"/>
      <c r="K1308" s="30"/>
      <c r="L1308" s="30"/>
    </row>
    <row r="1309" spans="7:12" x14ac:dyDescent="0.25">
      <c r="G1309" s="30"/>
      <c r="H1309" s="30"/>
      <c r="I1309" s="30"/>
      <c r="J1309" s="30"/>
      <c r="K1309" s="30"/>
      <c r="L1309" s="30"/>
    </row>
    <row r="1310" spans="7:12" x14ac:dyDescent="0.25">
      <c r="G1310" s="30"/>
      <c r="H1310" s="30"/>
      <c r="I1310" s="30"/>
      <c r="J1310" s="30"/>
      <c r="K1310" s="30"/>
      <c r="L1310" s="30"/>
    </row>
    <row r="1311" spans="7:12" x14ac:dyDescent="0.25">
      <c r="G1311" s="30"/>
      <c r="H1311" s="30"/>
      <c r="I1311" s="30"/>
      <c r="J1311" s="30"/>
      <c r="K1311" s="30"/>
      <c r="L1311" s="30"/>
    </row>
    <row r="1312" spans="7:12" x14ac:dyDescent="0.25">
      <c r="G1312" s="30"/>
      <c r="H1312" s="30"/>
      <c r="I1312" s="30"/>
      <c r="J1312" s="30"/>
      <c r="K1312" s="30"/>
      <c r="L1312" s="30"/>
    </row>
    <row r="1313" spans="7:12" x14ac:dyDescent="0.25">
      <c r="G1313" s="30"/>
      <c r="H1313" s="30"/>
      <c r="I1313" s="30"/>
      <c r="J1313" s="30"/>
      <c r="K1313" s="30"/>
      <c r="L1313" s="30"/>
    </row>
    <row r="1314" spans="7:12" x14ac:dyDescent="0.25">
      <c r="G1314" s="30"/>
      <c r="H1314" s="30"/>
      <c r="I1314" s="30"/>
      <c r="J1314" s="30"/>
      <c r="K1314" s="30"/>
      <c r="L1314" s="30"/>
    </row>
    <row r="1315" spans="7:12" x14ac:dyDescent="0.25">
      <c r="G1315" s="30"/>
      <c r="H1315" s="30"/>
      <c r="I1315" s="30"/>
      <c r="J1315" s="30"/>
      <c r="K1315" s="30"/>
      <c r="L1315" s="30"/>
    </row>
    <row r="1316" spans="7:12" x14ac:dyDescent="0.25">
      <c r="G1316" s="30"/>
      <c r="H1316" s="30"/>
      <c r="I1316" s="30"/>
      <c r="J1316" s="30"/>
      <c r="K1316" s="30"/>
      <c r="L1316" s="30"/>
    </row>
    <row r="1317" spans="7:12" x14ac:dyDescent="0.25">
      <c r="G1317" s="30"/>
      <c r="H1317" s="30"/>
      <c r="I1317" s="30"/>
      <c r="J1317" s="30"/>
      <c r="K1317" s="30"/>
      <c r="L1317" s="30"/>
    </row>
    <row r="1318" spans="7:12" x14ac:dyDescent="0.25">
      <c r="G1318" s="30"/>
      <c r="H1318" s="30"/>
      <c r="I1318" s="30"/>
      <c r="J1318" s="30"/>
      <c r="K1318" s="30"/>
      <c r="L1318" s="30"/>
    </row>
    <row r="1319" spans="7:12" x14ac:dyDescent="0.25">
      <c r="G1319" s="30"/>
      <c r="H1319" s="30"/>
      <c r="I1319" s="30"/>
      <c r="J1319" s="30"/>
      <c r="K1319" s="30"/>
      <c r="L1319" s="30"/>
    </row>
    <row r="1320" spans="7:12" x14ac:dyDescent="0.25">
      <c r="G1320" s="30"/>
      <c r="H1320" s="30"/>
      <c r="I1320" s="30"/>
      <c r="J1320" s="30"/>
      <c r="K1320" s="30"/>
      <c r="L1320" s="30"/>
    </row>
    <row r="1321" spans="7:12" x14ac:dyDescent="0.25">
      <c r="G1321" s="30"/>
      <c r="H1321" s="30"/>
      <c r="I1321" s="30"/>
      <c r="J1321" s="30"/>
      <c r="K1321" s="30"/>
      <c r="L1321" s="30"/>
    </row>
    <row r="1322" spans="7:12" x14ac:dyDescent="0.25">
      <c r="G1322" s="30"/>
      <c r="H1322" s="30"/>
      <c r="I1322" s="30"/>
      <c r="J1322" s="30"/>
      <c r="K1322" s="30"/>
      <c r="L1322" s="30"/>
    </row>
    <row r="1323" spans="7:12" x14ac:dyDescent="0.25">
      <c r="G1323" s="30"/>
      <c r="H1323" s="30"/>
      <c r="I1323" s="30"/>
      <c r="J1323" s="30"/>
      <c r="K1323" s="30"/>
      <c r="L1323" s="30"/>
    </row>
    <row r="1324" spans="7:12" x14ac:dyDescent="0.25">
      <c r="G1324" s="30"/>
      <c r="H1324" s="30"/>
      <c r="I1324" s="30"/>
      <c r="J1324" s="30"/>
      <c r="K1324" s="30"/>
      <c r="L1324" s="30"/>
    </row>
    <row r="1325" spans="7:12" x14ac:dyDescent="0.25">
      <c r="G1325" s="30"/>
      <c r="H1325" s="30"/>
      <c r="I1325" s="30"/>
      <c r="J1325" s="30"/>
      <c r="K1325" s="30"/>
      <c r="L1325" s="30"/>
    </row>
    <row r="1326" spans="7:12" x14ac:dyDescent="0.25">
      <c r="G1326" s="30"/>
      <c r="H1326" s="30"/>
      <c r="I1326" s="30"/>
      <c r="J1326" s="30"/>
      <c r="K1326" s="30"/>
      <c r="L1326" s="30"/>
    </row>
    <row r="1327" spans="7:12" x14ac:dyDescent="0.25">
      <c r="G1327" s="30"/>
      <c r="H1327" s="30"/>
      <c r="I1327" s="30"/>
      <c r="J1327" s="30"/>
      <c r="K1327" s="30"/>
      <c r="L1327" s="30"/>
    </row>
    <row r="1328" spans="7:12" x14ac:dyDescent="0.25">
      <c r="G1328" s="30"/>
      <c r="H1328" s="30"/>
      <c r="I1328" s="30"/>
      <c r="J1328" s="30"/>
      <c r="K1328" s="30"/>
      <c r="L1328" s="30"/>
    </row>
    <row r="1329" spans="7:12" x14ac:dyDescent="0.25">
      <c r="G1329" s="30"/>
      <c r="H1329" s="30"/>
      <c r="I1329" s="30"/>
      <c r="J1329" s="30"/>
      <c r="K1329" s="30"/>
      <c r="L1329" s="30"/>
    </row>
    <row r="1330" spans="7:12" x14ac:dyDescent="0.25">
      <c r="G1330" s="30"/>
      <c r="H1330" s="30"/>
      <c r="I1330" s="30"/>
      <c r="J1330" s="30"/>
      <c r="K1330" s="30"/>
      <c r="L1330" s="30"/>
    </row>
    <row r="1331" spans="7:12" x14ac:dyDescent="0.25">
      <c r="G1331" s="30"/>
      <c r="H1331" s="30"/>
      <c r="I1331" s="30"/>
      <c r="J1331" s="30"/>
      <c r="K1331" s="30"/>
      <c r="L1331" s="30"/>
    </row>
    <row r="1332" spans="7:12" x14ac:dyDescent="0.25">
      <c r="G1332" s="30"/>
      <c r="H1332" s="30"/>
      <c r="I1332" s="30"/>
      <c r="J1332" s="30"/>
      <c r="K1332" s="30"/>
      <c r="L1332" s="30"/>
    </row>
    <row r="1333" spans="7:12" x14ac:dyDescent="0.25">
      <c r="G1333" s="30"/>
      <c r="H1333" s="30"/>
      <c r="I1333" s="30"/>
      <c r="J1333" s="30"/>
      <c r="K1333" s="30"/>
      <c r="L1333" s="30"/>
    </row>
    <row r="1334" spans="7:12" x14ac:dyDescent="0.25">
      <c r="G1334" s="30"/>
      <c r="H1334" s="30"/>
      <c r="I1334" s="30"/>
      <c r="J1334" s="30"/>
      <c r="K1334" s="30"/>
      <c r="L1334" s="30"/>
    </row>
    <row r="1335" spans="7:12" x14ac:dyDescent="0.25">
      <c r="G1335" s="30"/>
      <c r="H1335" s="30"/>
      <c r="I1335" s="30"/>
      <c r="J1335" s="30"/>
      <c r="K1335" s="30"/>
      <c r="L1335" s="30"/>
    </row>
    <row r="1336" spans="7:12" x14ac:dyDescent="0.25">
      <c r="G1336" s="30"/>
      <c r="H1336" s="30"/>
      <c r="I1336" s="30"/>
      <c r="J1336" s="30"/>
      <c r="K1336" s="30"/>
      <c r="L1336" s="30"/>
    </row>
    <row r="1337" spans="7:12" x14ac:dyDescent="0.25">
      <c r="G1337" s="30"/>
      <c r="H1337" s="30"/>
      <c r="I1337" s="30"/>
      <c r="J1337" s="30"/>
      <c r="K1337" s="30"/>
      <c r="L1337" s="30"/>
    </row>
    <row r="1338" spans="7:12" x14ac:dyDescent="0.25">
      <c r="G1338" s="30"/>
      <c r="H1338" s="30"/>
      <c r="I1338" s="30"/>
      <c r="J1338" s="30"/>
      <c r="K1338" s="30"/>
      <c r="L1338" s="30"/>
    </row>
    <row r="1339" spans="7:12" x14ac:dyDescent="0.25">
      <c r="G1339" s="30"/>
      <c r="H1339" s="30"/>
      <c r="I1339" s="30"/>
      <c r="J1339" s="30"/>
      <c r="K1339" s="30"/>
      <c r="L1339" s="30"/>
    </row>
    <row r="1340" spans="7:12" x14ac:dyDescent="0.25">
      <c r="G1340" s="30"/>
      <c r="H1340" s="30"/>
      <c r="I1340" s="30"/>
      <c r="J1340" s="30"/>
      <c r="K1340" s="30"/>
      <c r="L1340" s="30"/>
    </row>
    <row r="1341" spans="7:12" x14ac:dyDescent="0.25">
      <c r="G1341" s="30"/>
      <c r="H1341" s="30"/>
      <c r="I1341" s="30"/>
      <c r="J1341" s="30"/>
      <c r="K1341" s="30"/>
      <c r="L1341" s="30"/>
    </row>
    <row r="1342" spans="7:12" x14ac:dyDescent="0.25">
      <c r="G1342" s="30"/>
      <c r="H1342" s="30"/>
      <c r="I1342" s="30"/>
      <c r="J1342" s="30"/>
      <c r="K1342" s="30"/>
      <c r="L1342" s="30"/>
    </row>
    <row r="1343" spans="7:12" x14ac:dyDescent="0.25">
      <c r="G1343" s="30"/>
      <c r="H1343" s="30"/>
      <c r="I1343" s="30"/>
      <c r="J1343" s="30"/>
      <c r="K1343" s="30"/>
      <c r="L1343" s="30"/>
    </row>
    <row r="1344" spans="7:12" x14ac:dyDescent="0.25">
      <c r="G1344" s="30"/>
      <c r="H1344" s="30"/>
      <c r="I1344" s="30"/>
      <c r="J1344" s="30"/>
      <c r="K1344" s="30"/>
      <c r="L1344" s="30"/>
    </row>
    <row r="1345" spans="7:12" x14ac:dyDescent="0.25">
      <c r="G1345" s="30"/>
      <c r="H1345" s="30"/>
      <c r="I1345" s="30"/>
      <c r="J1345" s="30"/>
      <c r="K1345" s="30"/>
      <c r="L1345" s="30"/>
    </row>
    <row r="1346" spans="7:12" x14ac:dyDescent="0.25">
      <c r="G1346" s="30"/>
      <c r="H1346" s="30"/>
      <c r="I1346" s="30"/>
      <c r="J1346" s="30"/>
      <c r="K1346" s="30"/>
      <c r="L1346" s="30"/>
    </row>
    <row r="1347" spans="7:12" x14ac:dyDescent="0.25">
      <c r="G1347" s="30"/>
      <c r="H1347" s="30"/>
      <c r="I1347" s="30"/>
      <c r="J1347" s="30"/>
      <c r="K1347" s="30"/>
      <c r="L1347" s="30"/>
    </row>
    <row r="1348" spans="7:12" x14ac:dyDescent="0.25">
      <c r="G1348" s="30"/>
      <c r="H1348" s="30"/>
      <c r="I1348" s="30"/>
      <c r="J1348" s="30"/>
      <c r="K1348" s="30"/>
      <c r="L1348" s="30"/>
    </row>
    <row r="1349" spans="7:12" x14ac:dyDescent="0.25">
      <c r="G1349" s="30"/>
      <c r="H1349" s="30"/>
      <c r="I1349" s="30"/>
      <c r="J1349" s="30"/>
      <c r="K1349" s="30"/>
      <c r="L1349" s="30"/>
    </row>
    <row r="1350" spans="7:12" x14ac:dyDescent="0.25">
      <c r="G1350" s="30"/>
      <c r="H1350" s="30"/>
      <c r="I1350" s="30"/>
      <c r="J1350" s="30"/>
      <c r="K1350" s="30"/>
      <c r="L1350" s="30"/>
    </row>
    <row r="1351" spans="7:12" x14ac:dyDescent="0.25">
      <c r="G1351" s="30"/>
      <c r="H1351" s="30"/>
      <c r="I1351" s="30"/>
      <c r="J1351" s="30"/>
      <c r="K1351" s="30"/>
      <c r="L1351" s="30"/>
    </row>
    <row r="1352" spans="7:12" x14ac:dyDescent="0.25">
      <c r="G1352" s="30"/>
      <c r="H1352" s="30"/>
      <c r="I1352" s="30"/>
      <c r="J1352" s="30"/>
      <c r="K1352" s="30"/>
      <c r="L1352" s="30"/>
    </row>
    <row r="1353" spans="7:12" x14ac:dyDescent="0.25">
      <c r="G1353" s="30"/>
      <c r="H1353" s="30"/>
      <c r="I1353" s="30"/>
      <c r="J1353" s="30"/>
      <c r="K1353" s="30"/>
      <c r="L1353" s="30"/>
    </row>
    <row r="1354" spans="7:12" x14ac:dyDescent="0.25">
      <c r="G1354" s="30"/>
      <c r="H1354" s="30"/>
      <c r="I1354" s="30"/>
      <c r="J1354" s="30"/>
      <c r="K1354" s="30"/>
      <c r="L1354" s="30"/>
    </row>
    <row r="1355" spans="7:12" x14ac:dyDescent="0.25">
      <c r="G1355" s="30"/>
      <c r="H1355" s="30"/>
      <c r="I1355" s="30"/>
      <c r="J1355" s="30"/>
      <c r="K1355" s="30"/>
      <c r="L1355" s="30"/>
    </row>
    <row r="1356" spans="7:12" x14ac:dyDescent="0.25">
      <c r="G1356" s="30"/>
      <c r="H1356" s="30"/>
      <c r="I1356" s="30"/>
      <c r="J1356" s="30"/>
      <c r="K1356" s="30"/>
      <c r="L1356" s="30"/>
    </row>
    <row r="1357" spans="7:12" x14ac:dyDescent="0.25">
      <c r="G1357" s="30"/>
      <c r="H1357" s="30"/>
      <c r="I1357" s="30"/>
      <c r="J1357" s="30"/>
      <c r="K1357" s="30"/>
      <c r="L1357" s="30"/>
    </row>
    <row r="1358" spans="7:12" x14ac:dyDescent="0.25">
      <c r="G1358" s="30"/>
      <c r="H1358" s="30"/>
      <c r="I1358" s="30"/>
      <c r="J1358" s="30"/>
      <c r="K1358" s="30"/>
      <c r="L1358" s="30"/>
    </row>
    <row r="1359" spans="7:12" x14ac:dyDescent="0.25">
      <c r="G1359" s="30"/>
      <c r="H1359" s="30"/>
      <c r="I1359" s="30"/>
      <c r="J1359" s="30"/>
      <c r="K1359" s="30"/>
      <c r="L1359" s="30"/>
    </row>
    <row r="1360" spans="7:12" x14ac:dyDescent="0.25">
      <c r="G1360" s="30"/>
      <c r="H1360" s="30"/>
      <c r="I1360" s="30"/>
      <c r="J1360" s="30"/>
      <c r="K1360" s="30"/>
      <c r="L1360" s="30"/>
    </row>
    <row r="1361" spans="7:12" x14ac:dyDescent="0.25">
      <c r="G1361" s="30"/>
      <c r="H1361" s="30"/>
      <c r="I1361" s="30"/>
      <c r="J1361" s="30"/>
      <c r="K1361" s="30"/>
      <c r="L1361" s="30"/>
    </row>
    <row r="1362" spans="7:12" x14ac:dyDescent="0.25">
      <c r="G1362" s="30"/>
      <c r="H1362" s="30"/>
      <c r="I1362" s="30"/>
      <c r="J1362" s="30"/>
      <c r="K1362" s="30"/>
      <c r="L1362" s="30"/>
    </row>
    <row r="1363" spans="7:12" x14ac:dyDescent="0.25">
      <c r="G1363" s="30"/>
      <c r="H1363" s="30"/>
      <c r="I1363" s="30"/>
      <c r="J1363" s="30"/>
      <c r="K1363" s="30"/>
      <c r="L1363" s="30"/>
    </row>
    <row r="1364" spans="7:12" x14ac:dyDescent="0.25">
      <c r="G1364" s="30"/>
      <c r="H1364" s="30"/>
      <c r="I1364" s="30"/>
      <c r="J1364" s="30"/>
      <c r="K1364" s="30"/>
      <c r="L1364" s="30"/>
    </row>
    <row r="1365" spans="7:12" x14ac:dyDescent="0.25">
      <c r="G1365" s="30"/>
      <c r="H1365" s="30"/>
      <c r="I1365" s="30"/>
      <c r="J1365" s="30"/>
      <c r="K1365" s="30"/>
      <c r="L1365" s="30"/>
    </row>
    <row r="1366" spans="7:12" x14ac:dyDescent="0.25">
      <c r="G1366" s="30"/>
      <c r="H1366" s="30"/>
      <c r="I1366" s="30"/>
      <c r="J1366" s="30"/>
      <c r="K1366" s="30"/>
      <c r="L1366" s="30"/>
    </row>
    <row r="1367" spans="7:12" x14ac:dyDescent="0.25">
      <c r="G1367" s="30"/>
      <c r="H1367" s="30"/>
      <c r="I1367" s="30"/>
      <c r="J1367" s="30"/>
      <c r="K1367" s="30"/>
      <c r="L1367" s="30"/>
    </row>
    <row r="1368" spans="7:12" x14ac:dyDescent="0.25">
      <c r="G1368" s="30"/>
      <c r="H1368" s="30"/>
      <c r="I1368" s="30"/>
      <c r="J1368" s="30"/>
      <c r="K1368" s="30"/>
      <c r="L1368" s="30"/>
    </row>
    <row r="1369" spans="7:12" x14ac:dyDescent="0.25">
      <c r="G1369" s="30"/>
      <c r="H1369" s="30"/>
      <c r="I1369" s="30"/>
      <c r="J1369" s="30"/>
      <c r="K1369" s="30"/>
      <c r="L1369" s="30"/>
    </row>
    <row r="1370" spans="7:12" x14ac:dyDescent="0.25">
      <c r="G1370" s="30"/>
      <c r="H1370" s="30"/>
      <c r="I1370" s="30"/>
      <c r="J1370" s="30"/>
      <c r="K1370" s="30"/>
      <c r="L1370" s="30"/>
    </row>
    <row r="1371" spans="7:12" x14ac:dyDescent="0.25">
      <c r="G1371" s="30"/>
      <c r="H1371" s="30"/>
      <c r="I1371" s="30"/>
      <c r="J1371" s="30"/>
      <c r="K1371" s="30"/>
      <c r="L1371" s="30"/>
    </row>
    <row r="1372" spans="7:12" x14ac:dyDescent="0.25">
      <c r="G1372" s="30"/>
      <c r="H1372" s="30"/>
      <c r="I1372" s="30"/>
      <c r="J1372" s="30"/>
      <c r="K1372" s="30"/>
      <c r="L1372" s="30"/>
    </row>
    <row r="1373" spans="7:12" x14ac:dyDescent="0.25">
      <c r="G1373" s="30"/>
      <c r="H1373" s="30"/>
      <c r="I1373" s="30"/>
      <c r="J1373" s="30"/>
      <c r="K1373" s="30"/>
      <c r="L1373" s="30"/>
    </row>
    <row r="1374" spans="7:12" x14ac:dyDescent="0.25">
      <c r="G1374" s="30"/>
      <c r="H1374" s="30"/>
      <c r="I1374" s="30"/>
      <c r="J1374" s="30"/>
      <c r="K1374" s="30"/>
      <c r="L1374" s="30"/>
    </row>
    <row r="1375" spans="7:12" x14ac:dyDescent="0.25">
      <c r="G1375" s="30"/>
      <c r="H1375" s="30"/>
      <c r="I1375" s="30"/>
      <c r="J1375" s="30"/>
      <c r="K1375" s="30"/>
      <c r="L1375" s="30"/>
    </row>
    <row r="1376" spans="7:12" x14ac:dyDescent="0.25">
      <c r="G1376" s="30"/>
      <c r="H1376" s="30"/>
      <c r="I1376" s="30"/>
      <c r="J1376" s="30"/>
      <c r="K1376" s="30"/>
      <c r="L1376" s="30"/>
    </row>
    <row r="1377" spans="7:12" x14ac:dyDescent="0.25">
      <c r="G1377" s="30"/>
      <c r="H1377" s="30"/>
      <c r="I1377" s="30"/>
      <c r="J1377" s="30"/>
      <c r="K1377" s="30"/>
      <c r="L1377" s="30"/>
    </row>
    <row r="1378" spans="7:12" x14ac:dyDescent="0.25">
      <c r="G1378" s="30"/>
      <c r="H1378" s="30"/>
      <c r="I1378" s="30"/>
      <c r="J1378" s="30"/>
      <c r="K1378" s="30"/>
      <c r="L1378" s="30"/>
    </row>
    <row r="1379" spans="7:12" x14ac:dyDescent="0.25">
      <c r="G1379" s="30"/>
      <c r="H1379" s="30"/>
      <c r="I1379" s="30"/>
      <c r="J1379" s="30"/>
      <c r="K1379" s="30"/>
      <c r="L1379" s="30"/>
    </row>
    <row r="1380" spans="7:12" x14ac:dyDescent="0.25">
      <c r="G1380" s="30"/>
      <c r="H1380" s="30"/>
      <c r="I1380" s="30"/>
      <c r="J1380" s="30"/>
      <c r="K1380" s="30"/>
      <c r="L1380" s="30"/>
    </row>
    <row r="1381" spans="7:12" x14ac:dyDescent="0.25">
      <c r="G1381" s="30"/>
      <c r="H1381" s="30"/>
      <c r="I1381" s="30"/>
      <c r="J1381" s="30"/>
      <c r="K1381" s="30"/>
      <c r="L1381" s="30"/>
    </row>
    <row r="1382" spans="7:12" x14ac:dyDescent="0.25">
      <c r="G1382" s="30"/>
      <c r="H1382" s="30"/>
      <c r="I1382" s="30"/>
      <c r="J1382" s="30"/>
      <c r="K1382" s="30"/>
      <c r="L1382" s="30"/>
    </row>
    <row r="1383" spans="7:12" x14ac:dyDescent="0.25">
      <c r="G1383" s="30"/>
      <c r="H1383" s="30"/>
      <c r="I1383" s="30"/>
      <c r="J1383" s="30"/>
      <c r="K1383" s="30"/>
      <c r="L1383" s="30"/>
    </row>
    <row r="1384" spans="7:12" x14ac:dyDescent="0.25">
      <c r="G1384" s="30"/>
      <c r="H1384" s="30"/>
      <c r="I1384" s="30"/>
      <c r="J1384" s="30"/>
      <c r="K1384" s="30"/>
      <c r="L1384" s="30"/>
    </row>
    <row r="1385" spans="7:12" x14ac:dyDescent="0.25">
      <c r="G1385" s="30"/>
      <c r="H1385" s="30"/>
      <c r="I1385" s="30"/>
      <c r="J1385" s="30"/>
      <c r="K1385" s="30"/>
      <c r="L1385" s="30"/>
    </row>
    <row r="1386" spans="7:12" x14ac:dyDescent="0.25">
      <c r="G1386" s="30"/>
      <c r="H1386" s="30"/>
      <c r="I1386" s="30"/>
      <c r="J1386" s="30"/>
      <c r="K1386" s="30"/>
      <c r="L1386" s="30"/>
    </row>
    <row r="1387" spans="7:12" x14ac:dyDescent="0.25">
      <c r="G1387" s="30"/>
      <c r="H1387" s="30"/>
      <c r="I1387" s="30"/>
      <c r="J1387" s="30"/>
      <c r="K1387" s="30"/>
      <c r="L1387" s="30"/>
    </row>
    <row r="1388" spans="7:12" x14ac:dyDescent="0.25">
      <c r="G1388" s="30"/>
      <c r="H1388" s="30"/>
      <c r="I1388" s="30"/>
      <c r="J1388" s="30"/>
      <c r="K1388" s="30"/>
      <c r="L1388" s="30"/>
    </row>
    <row r="1389" spans="7:12" x14ac:dyDescent="0.25">
      <c r="G1389" s="30"/>
      <c r="H1389" s="30"/>
      <c r="I1389" s="30"/>
      <c r="J1389" s="30"/>
      <c r="K1389" s="30"/>
      <c r="L1389" s="30"/>
    </row>
    <row r="1390" spans="7:12" x14ac:dyDescent="0.25">
      <c r="G1390" s="30"/>
      <c r="H1390" s="30"/>
      <c r="I1390" s="30"/>
      <c r="J1390" s="30"/>
      <c r="K1390" s="30"/>
      <c r="L1390" s="30"/>
    </row>
    <row r="1391" spans="7:12" x14ac:dyDescent="0.25">
      <c r="G1391" s="30"/>
      <c r="H1391" s="30"/>
      <c r="I1391" s="30"/>
      <c r="J1391" s="30"/>
      <c r="K1391" s="30"/>
      <c r="L1391" s="30"/>
    </row>
    <row r="1392" spans="7:12" x14ac:dyDescent="0.25">
      <c r="G1392" s="30"/>
      <c r="H1392" s="30"/>
      <c r="I1392" s="30"/>
      <c r="J1392" s="30"/>
      <c r="K1392" s="30"/>
      <c r="L1392" s="30"/>
    </row>
    <row r="1393" spans="7:12" x14ac:dyDescent="0.25">
      <c r="G1393" s="30"/>
      <c r="H1393" s="30"/>
      <c r="I1393" s="30"/>
      <c r="J1393" s="30"/>
      <c r="K1393" s="30"/>
      <c r="L1393" s="30"/>
    </row>
    <row r="1394" spans="7:12" x14ac:dyDescent="0.25">
      <c r="G1394" s="30"/>
      <c r="H1394" s="30"/>
      <c r="I1394" s="30"/>
      <c r="J1394" s="30"/>
      <c r="K1394" s="30"/>
      <c r="L1394" s="30"/>
    </row>
    <row r="1395" spans="7:12" x14ac:dyDescent="0.25">
      <c r="G1395" s="30"/>
      <c r="H1395" s="30"/>
      <c r="I1395" s="30"/>
      <c r="J1395" s="30"/>
      <c r="K1395" s="30"/>
      <c r="L1395" s="30"/>
    </row>
    <row r="1396" spans="7:12" x14ac:dyDescent="0.25">
      <c r="G1396" s="30"/>
      <c r="H1396" s="30"/>
      <c r="I1396" s="30"/>
      <c r="J1396" s="30"/>
      <c r="K1396" s="30"/>
      <c r="L1396" s="30"/>
    </row>
    <row r="1397" spans="7:12" x14ac:dyDescent="0.25">
      <c r="G1397" s="30"/>
      <c r="H1397" s="30"/>
      <c r="I1397" s="30"/>
      <c r="J1397" s="30"/>
      <c r="K1397" s="30"/>
      <c r="L1397" s="30"/>
    </row>
    <row r="1398" spans="7:12" x14ac:dyDescent="0.25">
      <c r="G1398" s="30"/>
      <c r="H1398" s="30"/>
      <c r="I1398" s="30"/>
      <c r="J1398" s="30"/>
      <c r="K1398" s="30"/>
      <c r="L1398" s="30"/>
    </row>
    <row r="1399" spans="7:12" x14ac:dyDescent="0.25">
      <c r="G1399" s="30"/>
      <c r="H1399" s="30"/>
      <c r="I1399" s="30"/>
      <c r="J1399" s="30"/>
      <c r="K1399" s="30"/>
      <c r="L1399" s="30"/>
    </row>
    <row r="1400" spans="7:12" x14ac:dyDescent="0.25">
      <c r="G1400" s="30"/>
      <c r="H1400" s="30"/>
      <c r="I1400" s="30"/>
      <c r="J1400" s="30"/>
      <c r="K1400" s="30"/>
      <c r="L1400" s="30"/>
    </row>
    <row r="1401" spans="7:12" x14ac:dyDescent="0.25">
      <c r="G1401" s="30"/>
      <c r="H1401" s="30"/>
      <c r="I1401" s="30"/>
      <c r="J1401" s="30"/>
      <c r="K1401" s="30"/>
      <c r="L1401" s="30"/>
    </row>
    <row r="1402" spans="7:12" x14ac:dyDescent="0.25">
      <c r="G1402" s="30"/>
      <c r="H1402" s="30"/>
      <c r="I1402" s="30"/>
      <c r="J1402" s="30"/>
      <c r="K1402" s="30"/>
      <c r="L1402" s="30"/>
    </row>
    <row r="1403" spans="7:12" x14ac:dyDescent="0.25">
      <c r="G1403" s="30"/>
      <c r="H1403" s="30"/>
      <c r="I1403" s="30"/>
      <c r="J1403" s="30"/>
      <c r="K1403" s="30"/>
      <c r="L1403" s="30"/>
    </row>
    <row r="1404" spans="7:12" x14ac:dyDescent="0.25">
      <c r="G1404" s="30"/>
      <c r="H1404" s="30"/>
      <c r="I1404" s="30"/>
      <c r="J1404" s="30"/>
      <c r="K1404" s="30"/>
      <c r="L1404" s="30"/>
    </row>
    <row r="1405" spans="7:12" x14ac:dyDescent="0.25">
      <c r="G1405" s="30"/>
      <c r="H1405" s="30"/>
      <c r="I1405" s="30"/>
      <c r="J1405" s="30"/>
      <c r="K1405" s="30"/>
      <c r="L1405" s="30"/>
    </row>
    <row r="1406" spans="7:12" x14ac:dyDescent="0.25">
      <c r="G1406" s="30"/>
      <c r="H1406" s="30"/>
      <c r="I1406" s="30"/>
      <c r="J1406" s="30"/>
      <c r="K1406" s="30"/>
      <c r="L1406" s="30"/>
    </row>
    <row r="1407" spans="7:12" x14ac:dyDescent="0.25">
      <c r="G1407" s="30"/>
      <c r="H1407" s="30"/>
      <c r="I1407" s="30"/>
      <c r="J1407" s="30"/>
      <c r="K1407" s="30"/>
      <c r="L1407" s="30"/>
    </row>
    <row r="1408" spans="7:12" x14ac:dyDescent="0.25">
      <c r="G1408" s="30"/>
      <c r="H1408" s="30"/>
      <c r="I1408" s="30"/>
      <c r="J1408" s="30"/>
      <c r="K1408" s="30"/>
      <c r="L1408" s="30"/>
    </row>
    <row r="1409" spans="7:12" x14ac:dyDescent="0.25">
      <c r="G1409" s="30"/>
      <c r="H1409" s="30"/>
      <c r="I1409" s="30"/>
      <c r="J1409" s="30"/>
      <c r="K1409" s="30"/>
      <c r="L1409" s="30"/>
    </row>
    <row r="1410" spans="7:12" x14ac:dyDescent="0.25">
      <c r="G1410" s="30"/>
      <c r="H1410" s="30"/>
      <c r="I1410" s="30"/>
      <c r="J1410" s="30"/>
      <c r="K1410" s="30"/>
      <c r="L1410" s="30"/>
    </row>
    <row r="1411" spans="7:12" x14ac:dyDescent="0.25">
      <c r="G1411" s="30"/>
      <c r="H1411" s="30"/>
      <c r="I1411" s="30"/>
      <c r="J1411" s="30"/>
      <c r="K1411" s="30"/>
      <c r="L1411" s="30"/>
    </row>
    <row r="1412" spans="7:12" x14ac:dyDescent="0.25">
      <c r="G1412" s="30"/>
      <c r="H1412" s="30"/>
      <c r="I1412" s="30"/>
      <c r="J1412" s="30"/>
      <c r="K1412" s="30"/>
      <c r="L1412" s="30"/>
    </row>
    <row r="1413" spans="7:12" x14ac:dyDescent="0.25">
      <c r="G1413" s="30"/>
      <c r="H1413" s="30"/>
      <c r="I1413" s="30"/>
      <c r="J1413" s="30"/>
      <c r="K1413" s="30"/>
      <c r="L1413" s="30"/>
    </row>
    <row r="1414" spans="7:12" x14ac:dyDescent="0.25">
      <c r="G1414" s="30"/>
      <c r="H1414" s="30"/>
      <c r="I1414" s="30"/>
      <c r="J1414" s="30"/>
      <c r="K1414" s="30"/>
      <c r="L1414" s="30"/>
    </row>
    <row r="1415" spans="7:12" x14ac:dyDescent="0.25">
      <c r="G1415" s="30"/>
      <c r="H1415" s="30"/>
      <c r="I1415" s="30"/>
      <c r="J1415" s="30"/>
      <c r="K1415" s="30"/>
      <c r="L1415" s="30"/>
    </row>
    <row r="1416" spans="7:12" x14ac:dyDescent="0.25">
      <c r="G1416" s="30"/>
      <c r="H1416" s="30"/>
      <c r="I1416" s="30"/>
      <c r="J1416" s="30"/>
      <c r="K1416" s="30"/>
      <c r="L1416" s="30"/>
    </row>
    <row r="1417" spans="7:12" x14ac:dyDescent="0.25">
      <c r="G1417" s="30"/>
      <c r="H1417" s="30"/>
      <c r="I1417" s="30"/>
      <c r="J1417" s="30"/>
      <c r="K1417" s="30"/>
      <c r="L1417" s="30"/>
    </row>
    <row r="1418" spans="7:12" x14ac:dyDescent="0.25">
      <c r="G1418" s="30"/>
      <c r="H1418" s="30"/>
      <c r="I1418" s="30"/>
      <c r="J1418" s="30"/>
      <c r="K1418" s="30"/>
      <c r="L1418" s="30"/>
    </row>
    <row r="1419" spans="7:12" x14ac:dyDescent="0.25">
      <c r="G1419" s="30"/>
      <c r="H1419" s="30"/>
      <c r="I1419" s="30"/>
      <c r="J1419" s="30"/>
      <c r="K1419" s="30"/>
      <c r="L1419" s="30"/>
    </row>
    <row r="1420" spans="7:12" x14ac:dyDescent="0.25">
      <c r="G1420" s="30"/>
      <c r="H1420" s="30"/>
      <c r="I1420" s="30"/>
      <c r="J1420" s="30"/>
      <c r="K1420" s="30"/>
      <c r="L1420" s="30"/>
    </row>
    <row r="1421" spans="7:12" x14ac:dyDescent="0.25">
      <c r="G1421" s="30"/>
      <c r="H1421" s="30"/>
      <c r="I1421" s="30"/>
      <c r="J1421" s="30"/>
      <c r="K1421" s="30"/>
      <c r="L1421" s="30"/>
    </row>
    <row r="1422" spans="7:12" x14ac:dyDescent="0.25">
      <c r="G1422" s="30"/>
      <c r="H1422" s="30"/>
      <c r="I1422" s="30"/>
      <c r="J1422" s="30"/>
      <c r="K1422" s="30"/>
      <c r="L1422" s="30"/>
    </row>
    <row r="1423" spans="7:12" x14ac:dyDescent="0.25">
      <c r="G1423" s="30"/>
      <c r="H1423" s="30"/>
      <c r="I1423" s="30"/>
      <c r="J1423" s="30"/>
      <c r="K1423" s="30"/>
      <c r="L1423" s="30"/>
    </row>
    <row r="1424" spans="7:12" x14ac:dyDescent="0.25">
      <c r="G1424" s="30"/>
      <c r="H1424" s="30"/>
      <c r="I1424" s="30"/>
      <c r="J1424" s="30"/>
      <c r="K1424" s="30"/>
      <c r="L1424" s="30"/>
    </row>
    <row r="1425" spans="7:12" x14ac:dyDescent="0.25">
      <c r="G1425" s="30"/>
      <c r="H1425" s="30"/>
      <c r="I1425" s="30"/>
      <c r="J1425" s="30"/>
      <c r="K1425" s="30"/>
      <c r="L1425" s="30"/>
    </row>
    <row r="1426" spans="7:12" x14ac:dyDescent="0.25">
      <c r="G1426" s="30"/>
      <c r="H1426" s="30"/>
      <c r="I1426" s="30"/>
      <c r="J1426" s="30"/>
      <c r="K1426" s="30"/>
      <c r="L1426" s="30"/>
    </row>
    <row r="1427" spans="7:12" x14ac:dyDescent="0.25">
      <c r="G1427" s="30"/>
      <c r="H1427" s="30"/>
      <c r="I1427" s="30"/>
      <c r="J1427" s="30"/>
      <c r="K1427" s="30"/>
      <c r="L1427" s="30"/>
    </row>
    <row r="1428" spans="7:12" x14ac:dyDescent="0.25">
      <c r="G1428" s="30"/>
      <c r="H1428" s="30"/>
      <c r="I1428" s="30"/>
      <c r="J1428" s="30"/>
      <c r="K1428" s="30"/>
      <c r="L1428" s="30"/>
    </row>
    <row r="1429" spans="7:12" x14ac:dyDescent="0.25">
      <c r="G1429" s="30"/>
      <c r="H1429" s="30"/>
      <c r="I1429" s="30"/>
      <c r="J1429" s="30"/>
      <c r="K1429" s="30"/>
      <c r="L1429" s="30"/>
    </row>
    <row r="1430" spans="7:12" x14ac:dyDescent="0.25">
      <c r="G1430" s="30"/>
      <c r="H1430" s="30"/>
      <c r="I1430" s="30"/>
      <c r="J1430" s="30"/>
      <c r="K1430" s="30"/>
      <c r="L1430" s="30"/>
    </row>
    <row r="1431" spans="7:12" x14ac:dyDescent="0.25">
      <c r="G1431" s="30"/>
      <c r="H1431" s="30"/>
      <c r="I1431" s="30"/>
      <c r="J1431" s="30"/>
      <c r="K1431" s="30"/>
      <c r="L1431" s="30"/>
    </row>
    <row r="1432" spans="7:12" x14ac:dyDescent="0.25">
      <c r="G1432" s="30"/>
      <c r="H1432" s="30"/>
      <c r="I1432" s="30"/>
      <c r="J1432" s="30"/>
      <c r="K1432" s="30"/>
      <c r="L1432" s="30"/>
    </row>
    <row r="1433" spans="7:12" x14ac:dyDescent="0.25">
      <c r="G1433" s="30"/>
      <c r="H1433" s="30"/>
      <c r="I1433" s="30"/>
      <c r="J1433" s="30"/>
      <c r="K1433" s="30"/>
      <c r="L1433" s="30"/>
    </row>
    <row r="1434" spans="7:12" x14ac:dyDescent="0.25">
      <c r="G1434" s="30"/>
      <c r="H1434" s="30"/>
      <c r="I1434" s="30"/>
      <c r="J1434" s="30"/>
      <c r="K1434" s="30"/>
      <c r="L1434" s="30"/>
    </row>
    <row r="1435" spans="7:12" x14ac:dyDescent="0.25">
      <c r="G1435" s="30"/>
      <c r="H1435" s="30"/>
      <c r="I1435" s="30"/>
      <c r="J1435" s="30"/>
      <c r="K1435" s="30"/>
      <c r="L1435" s="30"/>
    </row>
    <row r="1436" spans="7:12" x14ac:dyDescent="0.25">
      <c r="G1436" s="30"/>
      <c r="H1436" s="30"/>
      <c r="I1436" s="30"/>
      <c r="J1436" s="30"/>
      <c r="K1436" s="30"/>
      <c r="L1436" s="30"/>
    </row>
    <row r="1437" spans="7:12" x14ac:dyDescent="0.25">
      <c r="G1437" s="30"/>
      <c r="H1437" s="30"/>
      <c r="I1437" s="30"/>
      <c r="J1437" s="30"/>
      <c r="K1437" s="30"/>
      <c r="L1437" s="30"/>
    </row>
    <row r="1438" spans="7:12" x14ac:dyDescent="0.25">
      <c r="G1438" s="30"/>
      <c r="H1438" s="30"/>
      <c r="I1438" s="30"/>
      <c r="J1438" s="30"/>
      <c r="K1438" s="30"/>
      <c r="L1438" s="30"/>
    </row>
    <row r="1439" spans="7:12" x14ac:dyDescent="0.25">
      <c r="G1439" s="30"/>
      <c r="H1439" s="30"/>
      <c r="I1439" s="30"/>
      <c r="J1439" s="30"/>
      <c r="K1439" s="30"/>
      <c r="L1439" s="30"/>
    </row>
    <row r="1440" spans="7:12" x14ac:dyDescent="0.25">
      <c r="G1440" s="30"/>
      <c r="H1440" s="30"/>
      <c r="I1440" s="30"/>
      <c r="J1440" s="30"/>
      <c r="K1440" s="30"/>
      <c r="L1440" s="30"/>
    </row>
    <row r="1441" spans="7:12" x14ac:dyDescent="0.25">
      <c r="G1441" s="30"/>
      <c r="H1441" s="30"/>
      <c r="I1441" s="30"/>
      <c r="J1441" s="30"/>
      <c r="K1441" s="30"/>
      <c r="L1441" s="30"/>
    </row>
    <row r="1442" spans="7:12" x14ac:dyDescent="0.25">
      <c r="G1442" s="30"/>
      <c r="H1442" s="30"/>
      <c r="I1442" s="30"/>
      <c r="J1442" s="30"/>
      <c r="K1442" s="30"/>
      <c r="L1442" s="30"/>
    </row>
    <row r="1443" spans="7:12" x14ac:dyDescent="0.25">
      <c r="G1443" s="30"/>
      <c r="H1443" s="30"/>
      <c r="I1443" s="30"/>
      <c r="J1443" s="30"/>
      <c r="K1443" s="30"/>
      <c r="L1443" s="30"/>
    </row>
    <row r="1444" spans="7:12" x14ac:dyDescent="0.25">
      <c r="G1444" s="30"/>
      <c r="H1444" s="30"/>
      <c r="I1444" s="30"/>
      <c r="J1444" s="30"/>
      <c r="K1444" s="30"/>
      <c r="L1444" s="30"/>
    </row>
    <row r="1445" spans="7:12" x14ac:dyDescent="0.25">
      <c r="G1445" s="30"/>
      <c r="H1445" s="30"/>
      <c r="I1445" s="30"/>
      <c r="J1445" s="30"/>
      <c r="K1445" s="30"/>
      <c r="L1445" s="30"/>
    </row>
    <row r="1446" spans="7:12" x14ac:dyDescent="0.25">
      <c r="G1446" s="30"/>
      <c r="H1446" s="30"/>
      <c r="I1446" s="30"/>
      <c r="J1446" s="30"/>
      <c r="K1446" s="30"/>
      <c r="L1446" s="30"/>
    </row>
    <row r="1447" spans="7:12" x14ac:dyDescent="0.25">
      <c r="G1447" s="30"/>
      <c r="H1447" s="30"/>
      <c r="I1447" s="30"/>
      <c r="J1447" s="30"/>
      <c r="K1447" s="30"/>
      <c r="L1447" s="30"/>
    </row>
    <row r="1448" spans="7:12" x14ac:dyDescent="0.25">
      <c r="G1448" s="30"/>
      <c r="H1448" s="30"/>
      <c r="I1448" s="30"/>
      <c r="J1448" s="30"/>
      <c r="K1448" s="30"/>
      <c r="L1448" s="30"/>
    </row>
    <row r="1449" spans="7:12" x14ac:dyDescent="0.25">
      <c r="G1449" s="30"/>
      <c r="H1449" s="30"/>
      <c r="I1449" s="30"/>
      <c r="J1449" s="30"/>
      <c r="K1449" s="30"/>
      <c r="L1449" s="30"/>
    </row>
    <row r="1450" spans="7:12" x14ac:dyDescent="0.25">
      <c r="G1450" s="30"/>
      <c r="H1450" s="30"/>
      <c r="I1450" s="30"/>
      <c r="J1450" s="30"/>
      <c r="K1450" s="30"/>
      <c r="L1450" s="30"/>
    </row>
    <row r="1451" spans="7:12" x14ac:dyDescent="0.25">
      <c r="G1451" s="30"/>
      <c r="H1451" s="30"/>
      <c r="I1451" s="30"/>
      <c r="J1451" s="30"/>
      <c r="K1451" s="30"/>
      <c r="L1451" s="30"/>
    </row>
    <row r="1452" spans="7:12" x14ac:dyDescent="0.25">
      <c r="G1452" s="30"/>
      <c r="H1452" s="30"/>
      <c r="I1452" s="30"/>
      <c r="J1452" s="30"/>
      <c r="K1452" s="30"/>
      <c r="L1452" s="30"/>
    </row>
    <row r="1453" spans="7:12" x14ac:dyDescent="0.25">
      <c r="G1453" s="30"/>
      <c r="H1453" s="30"/>
      <c r="I1453" s="30"/>
      <c r="J1453" s="30"/>
      <c r="K1453" s="30"/>
      <c r="L1453" s="30"/>
    </row>
    <row r="1454" spans="7:12" x14ac:dyDescent="0.25">
      <c r="G1454" s="30"/>
      <c r="H1454" s="30"/>
      <c r="I1454" s="30"/>
      <c r="J1454" s="30"/>
      <c r="K1454" s="30"/>
      <c r="L1454" s="30"/>
    </row>
    <row r="1455" spans="7:12" x14ac:dyDescent="0.25">
      <c r="G1455" s="30"/>
      <c r="H1455" s="30"/>
      <c r="I1455" s="30"/>
      <c r="J1455" s="30"/>
      <c r="K1455" s="30"/>
      <c r="L1455" s="30"/>
    </row>
    <row r="1456" spans="7:12" x14ac:dyDescent="0.25">
      <c r="G1456" s="30"/>
      <c r="H1456" s="30"/>
      <c r="I1456" s="30"/>
      <c r="J1456" s="30"/>
      <c r="K1456" s="30"/>
      <c r="L1456" s="30"/>
    </row>
    <row r="1457" spans="7:12" x14ac:dyDescent="0.25">
      <c r="G1457" s="30"/>
      <c r="H1457" s="30"/>
      <c r="I1457" s="30"/>
      <c r="J1457" s="30"/>
      <c r="K1457" s="30"/>
      <c r="L1457" s="30"/>
    </row>
    <row r="1458" spans="7:12" x14ac:dyDescent="0.25">
      <c r="G1458" s="30"/>
      <c r="H1458" s="30"/>
      <c r="I1458" s="30"/>
      <c r="J1458" s="30"/>
      <c r="K1458" s="30"/>
      <c r="L1458" s="30"/>
    </row>
    <row r="1459" spans="7:12" x14ac:dyDescent="0.25">
      <c r="G1459" s="30"/>
      <c r="H1459" s="30"/>
      <c r="I1459" s="30"/>
      <c r="J1459" s="30"/>
      <c r="K1459" s="30"/>
      <c r="L1459" s="30"/>
    </row>
    <row r="1460" spans="7:12" x14ac:dyDescent="0.25">
      <c r="G1460" s="30"/>
      <c r="H1460" s="30"/>
      <c r="I1460" s="30"/>
      <c r="J1460" s="30"/>
      <c r="K1460" s="30"/>
      <c r="L1460" s="30"/>
    </row>
    <row r="1461" spans="7:12" x14ac:dyDescent="0.25">
      <c r="G1461" s="30"/>
      <c r="H1461" s="30"/>
      <c r="I1461" s="30"/>
      <c r="J1461" s="30"/>
      <c r="K1461" s="30"/>
      <c r="L1461" s="30"/>
    </row>
    <row r="1462" spans="7:12" x14ac:dyDescent="0.25">
      <c r="G1462" s="30"/>
      <c r="H1462" s="30"/>
      <c r="I1462" s="30"/>
      <c r="J1462" s="30"/>
      <c r="K1462" s="30"/>
      <c r="L1462" s="30"/>
    </row>
    <row r="1463" spans="7:12" x14ac:dyDescent="0.25">
      <c r="G1463" s="30"/>
      <c r="H1463" s="30"/>
      <c r="I1463" s="30"/>
      <c r="J1463" s="30"/>
      <c r="K1463" s="30"/>
      <c r="L1463" s="30"/>
    </row>
    <row r="1464" spans="7:12" x14ac:dyDescent="0.25">
      <c r="G1464" s="30"/>
      <c r="H1464" s="30"/>
      <c r="I1464" s="30"/>
      <c r="J1464" s="30"/>
      <c r="K1464" s="30"/>
      <c r="L1464" s="30"/>
    </row>
    <row r="1465" spans="7:12" x14ac:dyDescent="0.25">
      <c r="G1465" s="30"/>
      <c r="H1465" s="30"/>
      <c r="I1465" s="30"/>
      <c r="J1465" s="30"/>
      <c r="K1465" s="30"/>
      <c r="L1465" s="30"/>
    </row>
    <row r="1466" spans="7:12" x14ac:dyDescent="0.25">
      <c r="G1466" s="30"/>
      <c r="H1466" s="30"/>
      <c r="I1466" s="30"/>
      <c r="J1466" s="30"/>
      <c r="K1466" s="30"/>
      <c r="L1466" s="30"/>
    </row>
    <row r="1467" spans="7:12" x14ac:dyDescent="0.25">
      <c r="G1467" s="30"/>
      <c r="H1467" s="30"/>
      <c r="I1467" s="30"/>
      <c r="J1467" s="30"/>
      <c r="K1467" s="30"/>
      <c r="L1467" s="30"/>
    </row>
    <row r="1468" spans="7:12" x14ac:dyDescent="0.25">
      <c r="G1468" s="30"/>
      <c r="H1468" s="30"/>
      <c r="I1468" s="30"/>
      <c r="J1468" s="30"/>
      <c r="K1468" s="30"/>
      <c r="L1468" s="30"/>
    </row>
    <row r="1469" spans="7:12" x14ac:dyDescent="0.25">
      <c r="G1469" s="30"/>
      <c r="H1469" s="30"/>
      <c r="I1469" s="30"/>
      <c r="J1469" s="30"/>
      <c r="K1469" s="30"/>
      <c r="L1469" s="30"/>
    </row>
    <row r="1470" spans="7:12" x14ac:dyDescent="0.25">
      <c r="G1470" s="30"/>
      <c r="H1470" s="30"/>
      <c r="I1470" s="30"/>
      <c r="J1470" s="30"/>
      <c r="K1470" s="30"/>
      <c r="L1470" s="30"/>
    </row>
    <row r="1471" spans="7:12" x14ac:dyDescent="0.25">
      <c r="G1471" s="30"/>
      <c r="H1471" s="30"/>
      <c r="I1471" s="30"/>
      <c r="J1471" s="30"/>
      <c r="K1471" s="30"/>
      <c r="L1471" s="30"/>
    </row>
    <row r="1472" spans="7:12" x14ac:dyDescent="0.25">
      <c r="G1472" s="30"/>
      <c r="H1472" s="30"/>
      <c r="I1472" s="30"/>
      <c r="J1472" s="30"/>
      <c r="K1472" s="30"/>
      <c r="L1472" s="30"/>
    </row>
    <row r="1473" spans="7:12" x14ac:dyDescent="0.25">
      <c r="G1473" s="30"/>
      <c r="H1473" s="30"/>
      <c r="I1473" s="30"/>
      <c r="J1473" s="30"/>
      <c r="K1473" s="30"/>
      <c r="L1473" s="30"/>
    </row>
    <row r="1474" spans="7:12" x14ac:dyDescent="0.25">
      <c r="G1474" s="30"/>
      <c r="H1474" s="30"/>
      <c r="I1474" s="30"/>
      <c r="J1474" s="30"/>
      <c r="K1474" s="30"/>
      <c r="L1474" s="30"/>
    </row>
    <row r="1475" spans="7:12" x14ac:dyDescent="0.25">
      <c r="G1475" s="30"/>
      <c r="H1475" s="30"/>
      <c r="I1475" s="30"/>
      <c r="J1475" s="30"/>
      <c r="K1475" s="30"/>
      <c r="L1475" s="30"/>
    </row>
    <row r="1476" spans="7:12" x14ac:dyDescent="0.25">
      <c r="G1476" s="30"/>
      <c r="H1476" s="30"/>
      <c r="I1476" s="30"/>
      <c r="J1476" s="30"/>
      <c r="K1476" s="30"/>
      <c r="L1476" s="30"/>
    </row>
    <row r="1477" spans="7:12" x14ac:dyDescent="0.25">
      <c r="G1477" s="30"/>
      <c r="H1477" s="30"/>
      <c r="I1477" s="30"/>
      <c r="J1477" s="30"/>
      <c r="K1477" s="30"/>
      <c r="L1477" s="30"/>
    </row>
    <row r="1478" spans="7:12" x14ac:dyDescent="0.25">
      <c r="G1478" s="30"/>
      <c r="H1478" s="30"/>
      <c r="I1478" s="30"/>
      <c r="J1478" s="30"/>
      <c r="K1478" s="30"/>
      <c r="L1478" s="30"/>
    </row>
    <row r="1479" spans="7:12" x14ac:dyDescent="0.25">
      <c r="G1479" s="30"/>
      <c r="H1479" s="30"/>
      <c r="I1479" s="30"/>
      <c r="J1479" s="30"/>
      <c r="K1479" s="30"/>
      <c r="L1479" s="30"/>
    </row>
    <row r="1480" spans="7:12" x14ac:dyDescent="0.25">
      <c r="G1480" s="30"/>
      <c r="H1480" s="30"/>
      <c r="I1480" s="30"/>
      <c r="J1480" s="30"/>
      <c r="K1480" s="30"/>
      <c r="L1480" s="30"/>
    </row>
    <row r="1481" spans="7:12" x14ac:dyDescent="0.25">
      <c r="G1481" s="30"/>
      <c r="H1481" s="30"/>
      <c r="I1481" s="30"/>
      <c r="J1481" s="30"/>
      <c r="K1481" s="30"/>
      <c r="L1481" s="30"/>
    </row>
    <row r="1482" spans="7:12" x14ac:dyDescent="0.25">
      <c r="G1482" s="30"/>
      <c r="H1482" s="30"/>
      <c r="I1482" s="30"/>
      <c r="J1482" s="30"/>
      <c r="K1482" s="30"/>
      <c r="L1482" s="30"/>
    </row>
    <row r="1483" spans="7:12" x14ac:dyDescent="0.25">
      <c r="G1483" s="30"/>
      <c r="H1483" s="30"/>
      <c r="I1483" s="30"/>
      <c r="J1483" s="30"/>
      <c r="K1483" s="30"/>
      <c r="L1483" s="30"/>
    </row>
    <row r="1484" spans="7:12" x14ac:dyDescent="0.25">
      <c r="G1484" s="30"/>
      <c r="H1484" s="30"/>
      <c r="I1484" s="30"/>
      <c r="J1484" s="30"/>
      <c r="K1484" s="30"/>
      <c r="L1484" s="30"/>
    </row>
    <row r="1485" spans="7:12" x14ac:dyDescent="0.25">
      <c r="G1485" s="30"/>
      <c r="H1485" s="30"/>
      <c r="I1485" s="30"/>
      <c r="J1485" s="30"/>
      <c r="K1485" s="30"/>
      <c r="L1485" s="30"/>
    </row>
    <row r="1486" spans="7:12" x14ac:dyDescent="0.25">
      <c r="G1486" s="30"/>
      <c r="H1486" s="30"/>
      <c r="I1486" s="30"/>
      <c r="J1486" s="30"/>
      <c r="K1486" s="30"/>
      <c r="L1486" s="30"/>
    </row>
    <row r="1487" spans="7:12" x14ac:dyDescent="0.25">
      <c r="G1487" s="30"/>
      <c r="H1487" s="30"/>
      <c r="I1487" s="30"/>
      <c r="J1487" s="30"/>
      <c r="K1487" s="30"/>
      <c r="L1487" s="30"/>
    </row>
    <row r="1488" spans="7:12" x14ac:dyDescent="0.25">
      <c r="G1488" s="30"/>
      <c r="H1488" s="30"/>
      <c r="I1488" s="30"/>
      <c r="J1488" s="30"/>
      <c r="K1488" s="30"/>
      <c r="L1488" s="30"/>
    </row>
    <row r="1489" spans="7:12" x14ac:dyDescent="0.25">
      <c r="G1489" s="30"/>
      <c r="H1489" s="30"/>
      <c r="I1489" s="30"/>
      <c r="J1489" s="30"/>
      <c r="K1489" s="30"/>
      <c r="L1489" s="30"/>
    </row>
    <row r="1490" spans="7:12" x14ac:dyDescent="0.25">
      <c r="G1490" s="30"/>
      <c r="H1490" s="30"/>
      <c r="I1490" s="30"/>
      <c r="J1490" s="30"/>
      <c r="K1490" s="30"/>
      <c r="L1490" s="30"/>
    </row>
    <row r="1491" spans="7:12" x14ac:dyDescent="0.25">
      <c r="G1491" s="30"/>
      <c r="H1491" s="30"/>
      <c r="I1491" s="30"/>
      <c r="J1491" s="30"/>
      <c r="K1491" s="30"/>
      <c r="L1491" s="30"/>
    </row>
    <row r="1492" spans="7:12" x14ac:dyDescent="0.25">
      <c r="G1492" s="30"/>
      <c r="H1492" s="30"/>
      <c r="I1492" s="30"/>
      <c r="J1492" s="30"/>
      <c r="K1492" s="30"/>
      <c r="L1492" s="30"/>
    </row>
    <row r="1493" spans="7:12" x14ac:dyDescent="0.25">
      <c r="G1493" s="30"/>
      <c r="H1493" s="30"/>
      <c r="I1493" s="30"/>
      <c r="J1493" s="30"/>
      <c r="K1493" s="30"/>
      <c r="L1493" s="30"/>
    </row>
    <row r="1494" spans="7:12" x14ac:dyDescent="0.25">
      <c r="G1494" s="30"/>
      <c r="H1494" s="30"/>
      <c r="I1494" s="30"/>
      <c r="J1494" s="30"/>
      <c r="K1494" s="30"/>
      <c r="L1494" s="30"/>
    </row>
    <row r="1495" spans="7:12" x14ac:dyDescent="0.25">
      <c r="G1495" s="30"/>
      <c r="H1495" s="30"/>
      <c r="I1495" s="30"/>
      <c r="J1495" s="30"/>
      <c r="K1495" s="30"/>
      <c r="L1495" s="30"/>
    </row>
    <row r="1496" spans="7:12" x14ac:dyDescent="0.25">
      <c r="G1496" s="30"/>
      <c r="H1496" s="30"/>
      <c r="I1496" s="30"/>
      <c r="J1496" s="30"/>
      <c r="K1496" s="30"/>
      <c r="L1496" s="30"/>
    </row>
    <row r="1497" spans="7:12" x14ac:dyDescent="0.25">
      <c r="G1497" s="30"/>
      <c r="H1497" s="30"/>
      <c r="I1497" s="30"/>
      <c r="J1497" s="30"/>
      <c r="K1497" s="30"/>
      <c r="L1497" s="30"/>
    </row>
    <row r="1498" spans="7:12" x14ac:dyDescent="0.25">
      <c r="G1498" s="30"/>
      <c r="H1498" s="30"/>
      <c r="I1498" s="30"/>
      <c r="J1498" s="30"/>
      <c r="K1498" s="30"/>
      <c r="L1498" s="30"/>
    </row>
    <row r="1499" spans="7:12" x14ac:dyDescent="0.25">
      <c r="G1499" s="30"/>
      <c r="H1499" s="30"/>
      <c r="I1499" s="30"/>
      <c r="J1499" s="30"/>
      <c r="K1499" s="30"/>
      <c r="L1499" s="30"/>
    </row>
    <row r="1500" spans="7:12" x14ac:dyDescent="0.25">
      <c r="G1500" s="30"/>
      <c r="H1500" s="30"/>
      <c r="I1500" s="30"/>
      <c r="J1500" s="30"/>
      <c r="K1500" s="30"/>
      <c r="L1500" s="30"/>
    </row>
    <row r="1501" spans="7:12" x14ac:dyDescent="0.25">
      <c r="G1501" s="30"/>
      <c r="H1501" s="30"/>
      <c r="I1501" s="30"/>
      <c r="J1501" s="30"/>
      <c r="K1501" s="30"/>
      <c r="L1501" s="30"/>
    </row>
    <row r="1502" spans="7:12" x14ac:dyDescent="0.25">
      <c r="G1502" s="30"/>
      <c r="H1502" s="30"/>
      <c r="I1502" s="30"/>
      <c r="J1502" s="30"/>
      <c r="K1502" s="30"/>
      <c r="L1502" s="30"/>
    </row>
    <row r="1503" spans="7:12" x14ac:dyDescent="0.25">
      <c r="G1503" s="30"/>
      <c r="H1503" s="30"/>
      <c r="I1503" s="30"/>
      <c r="J1503" s="30"/>
      <c r="K1503" s="30"/>
      <c r="L1503" s="30"/>
    </row>
    <row r="1504" spans="7:12" x14ac:dyDescent="0.25">
      <c r="G1504" s="30"/>
      <c r="H1504" s="30"/>
      <c r="I1504" s="30"/>
      <c r="J1504" s="30"/>
      <c r="K1504" s="30"/>
      <c r="L1504" s="30"/>
    </row>
    <row r="1505" spans="7:12" x14ac:dyDescent="0.25">
      <c r="G1505" s="30"/>
      <c r="H1505" s="30"/>
      <c r="I1505" s="30"/>
      <c r="J1505" s="30"/>
      <c r="K1505" s="30"/>
      <c r="L1505" s="30"/>
    </row>
    <row r="1506" spans="7:12" x14ac:dyDescent="0.25">
      <c r="G1506" s="30"/>
      <c r="H1506" s="30"/>
      <c r="I1506" s="30"/>
      <c r="J1506" s="30"/>
      <c r="K1506" s="30"/>
      <c r="L1506" s="30"/>
    </row>
    <row r="1507" spans="7:12" x14ac:dyDescent="0.25">
      <c r="G1507" s="30"/>
      <c r="H1507" s="30"/>
      <c r="I1507" s="30"/>
      <c r="J1507" s="30"/>
      <c r="K1507" s="30"/>
      <c r="L1507" s="30"/>
    </row>
    <row r="1508" spans="7:12" x14ac:dyDescent="0.25">
      <c r="G1508" s="30"/>
      <c r="H1508" s="30"/>
      <c r="I1508" s="30"/>
      <c r="J1508" s="30"/>
      <c r="K1508" s="30"/>
      <c r="L1508" s="30"/>
    </row>
    <row r="1509" spans="7:12" x14ac:dyDescent="0.25">
      <c r="G1509" s="30"/>
      <c r="H1509" s="30"/>
      <c r="I1509" s="30"/>
      <c r="J1509" s="30"/>
      <c r="K1509" s="30"/>
      <c r="L1509" s="30"/>
    </row>
    <row r="1510" spans="7:12" x14ac:dyDescent="0.25">
      <c r="G1510" s="30"/>
      <c r="H1510" s="30"/>
      <c r="I1510" s="30"/>
      <c r="J1510" s="30"/>
      <c r="K1510" s="30"/>
      <c r="L1510" s="30"/>
    </row>
    <row r="1511" spans="7:12" x14ac:dyDescent="0.25">
      <c r="G1511" s="30"/>
      <c r="H1511" s="30"/>
      <c r="I1511" s="30"/>
      <c r="J1511" s="30"/>
      <c r="K1511" s="30"/>
      <c r="L1511" s="30"/>
    </row>
    <row r="1512" spans="7:12" x14ac:dyDescent="0.25">
      <c r="G1512" s="30"/>
      <c r="H1512" s="30"/>
      <c r="I1512" s="30"/>
      <c r="J1512" s="30"/>
      <c r="K1512" s="30"/>
      <c r="L1512" s="30"/>
    </row>
    <row r="1513" spans="7:12" x14ac:dyDescent="0.25">
      <c r="G1513" s="30"/>
      <c r="H1513" s="30"/>
      <c r="I1513" s="30"/>
      <c r="J1513" s="30"/>
      <c r="K1513" s="30"/>
      <c r="L1513" s="30"/>
    </row>
    <row r="1514" spans="7:12" x14ac:dyDescent="0.25">
      <c r="G1514" s="30"/>
      <c r="H1514" s="30"/>
      <c r="I1514" s="30"/>
      <c r="J1514" s="30"/>
      <c r="K1514" s="30"/>
      <c r="L1514" s="30"/>
    </row>
    <row r="1515" spans="7:12" x14ac:dyDescent="0.25">
      <c r="G1515" s="30"/>
      <c r="H1515" s="30"/>
      <c r="I1515" s="30"/>
      <c r="J1515" s="30"/>
      <c r="K1515" s="30"/>
      <c r="L1515" s="30"/>
    </row>
    <row r="1516" spans="7:12" x14ac:dyDescent="0.25">
      <c r="G1516" s="30"/>
      <c r="H1516" s="30"/>
      <c r="I1516" s="30"/>
      <c r="J1516" s="30"/>
      <c r="K1516" s="30"/>
      <c r="L1516" s="30"/>
    </row>
    <row r="1517" spans="7:12" x14ac:dyDescent="0.25">
      <c r="G1517" s="30"/>
      <c r="H1517" s="30"/>
      <c r="I1517" s="30"/>
      <c r="J1517" s="30"/>
      <c r="K1517" s="30"/>
      <c r="L1517" s="30"/>
    </row>
    <row r="1518" spans="7:12" x14ac:dyDescent="0.25">
      <c r="G1518" s="30"/>
      <c r="H1518" s="30"/>
      <c r="I1518" s="30"/>
      <c r="J1518" s="30"/>
      <c r="K1518" s="30"/>
      <c r="L1518" s="30"/>
    </row>
    <row r="1519" spans="7:12" x14ac:dyDescent="0.25">
      <c r="G1519" s="30"/>
      <c r="H1519" s="30"/>
      <c r="I1519" s="30"/>
      <c r="J1519" s="30"/>
      <c r="K1519" s="30"/>
      <c r="L1519" s="30"/>
    </row>
    <row r="1520" spans="7:12" x14ac:dyDescent="0.25">
      <c r="G1520" s="30"/>
      <c r="H1520" s="30"/>
      <c r="I1520" s="30"/>
      <c r="J1520" s="30"/>
      <c r="K1520" s="30"/>
      <c r="L1520" s="30"/>
    </row>
    <row r="1521" spans="7:12" x14ac:dyDescent="0.25">
      <c r="G1521" s="30"/>
      <c r="H1521" s="30"/>
      <c r="I1521" s="30"/>
      <c r="J1521" s="30"/>
      <c r="K1521" s="30"/>
      <c r="L1521" s="30"/>
    </row>
    <row r="1522" spans="7:12" x14ac:dyDescent="0.25">
      <c r="G1522" s="30"/>
      <c r="H1522" s="30"/>
      <c r="I1522" s="30"/>
      <c r="J1522" s="30"/>
      <c r="K1522" s="30"/>
      <c r="L1522" s="30"/>
    </row>
    <row r="1523" spans="7:12" x14ac:dyDescent="0.25">
      <c r="G1523" s="30"/>
      <c r="H1523" s="30"/>
      <c r="I1523" s="30"/>
      <c r="J1523" s="30"/>
      <c r="K1523" s="30"/>
      <c r="L1523" s="30"/>
    </row>
    <row r="1524" spans="7:12" x14ac:dyDescent="0.25">
      <c r="G1524" s="30"/>
      <c r="H1524" s="30"/>
      <c r="I1524" s="30"/>
      <c r="J1524" s="30"/>
      <c r="K1524" s="30"/>
      <c r="L1524" s="30"/>
    </row>
    <row r="1525" spans="7:12" x14ac:dyDescent="0.25">
      <c r="G1525" s="30"/>
      <c r="H1525" s="30"/>
      <c r="I1525" s="30"/>
      <c r="J1525" s="30"/>
      <c r="K1525" s="30"/>
      <c r="L1525" s="30"/>
    </row>
    <row r="1526" spans="7:12" x14ac:dyDescent="0.25">
      <c r="G1526" s="30"/>
      <c r="H1526" s="30"/>
      <c r="I1526" s="30"/>
      <c r="J1526" s="30"/>
      <c r="K1526" s="30"/>
      <c r="L1526" s="30"/>
    </row>
    <row r="1527" spans="7:12" x14ac:dyDescent="0.25">
      <c r="G1527" s="30"/>
      <c r="H1527" s="30"/>
      <c r="I1527" s="30"/>
      <c r="J1527" s="30"/>
      <c r="K1527" s="30"/>
      <c r="L1527" s="30"/>
    </row>
    <row r="1528" spans="7:12" x14ac:dyDescent="0.25">
      <c r="G1528" s="30"/>
      <c r="H1528" s="30"/>
      <c r="I1528" s="30"/>
      <c r="J1528" s="30"/>
      <c r="K1528" s="30"/>
      <c r="L1528" s="30"/>
    </row>
    <row r="1529" spans="7:12" x14ac:dyDescent="0.25">
      <c r="G1529" s="30"/>
      <c r="H1529" s="30"/>
      <c r="I1529" s="30"/>
      <c r="J1529" s="30"/>
      <c r="K1529" s="30"/>
      <c r="L1529" s="30"/>
    </row>
    <row r="1530" spans="7:12" x14ac:dyDescent="0.25">
      <c r="G1530" s="30"/>
      <c r="H1530" s="30"/>
      <c r="I1530" s="30"/>
      <c r="J1530" s="30"/>
      <c r="K1530" s="30"/>
      <c r="L1530" s="30"/>
    </row>
    <row r="1531" spans="7:12" x14ac:dyDescent="0.25">
      <c r="G1531" s="30"/>
      <c r="H1531" s="30"/>
      <c r="I1531" s="30"/>
      <c r="J1531" s="30"/>
      <c r="K1531" s="30"/>
      <c r="L1531" s="30"/>
    </row>
    <row r="1532" spans="7:12" x14ac:dyDescent="0.25">
      <c r="G1532" s="30"/>
      <c r="H1532" s="30"/>
      <c r="I1532" s="30"/>
      <c r="J1532" s="30"/>
      <c r="K1532" s="30"/>
      <c r="L1532" s="30"/>
    </row>
    <row r="1533" spans="7:12" x14ac:dyDescent="0.25">
      <c r="G1533" s="30"/>
      <c r="H1533" s="30"/>
      <c r="I1533" s="30"/>
      <c r="J1533" s="30"/>
      <c r="K1533" s="30"/>
      <c r="L1533" s="30"/>
    </row>
    <row r="1534" spans="7:12" x14ac:dyDescent="0.25">
      <c r="G1534" s="30"/>
      <c r="H1534" s="30"/>
      <c r="I1534" s="30"/>
      <c r="J1534" s="30"/>
      <c r="K1534" s="30"/>
      <c r="L1534" s="30"/>
    </row>
    <row r="1535" spans="7:12" x14ac:dyDescent="0.25">
      <c r="G1535" s="30"/>
      <c r="H1535" s="30"/>
      <c r="I1535" s="30"/>
      <c r="J1535" s="30"/>
      <c r="K1535" s="30"/>
      <c r="L1535" s="30"/>
    </row>
    <row r="1536" spans="7:12" x14ac:dyDescent="0.25">
      <c r="G1536" s="30"/>
      <c r="H1536" s="30"/>
      <c r="I1536" s="30"/>
      <c r="J1536" s="30"/>
      <c r="K1536" s="30"/>
      <c r="L1536" s="30"/>
    </row>
    <row r="1537" spans="7:12" x14ac:dyDescent="0.25">
      <c r="G1537" s="30"/>
      <c r="H1537" s="30"/>
      <c r="I1537" s="30"/>
      <c r="J1537" s="30"/>
      <c r="K1537" s="30"/>
      <c r="L1537" s="30"/>
    </row>
    <row r="1538" spans="7:12" x14ac:dyDescent="0.25">
      <c r="G1538" s="30"/>
      <c r="H1538" s="30"/>
      <c r="I1538" s="30"/>
      <c r="J1538" s="30"/>
      <c r="K1538" s="30"/>
      <c r="L1538" s="30"/>
    </row>
    <row r="1539" spans="7:12" x14ac:dyDescent="0.25">
      <c r="G1539" s="30"/>
      <c r="H1539" s="30"/>
      <c r="I1539" s="30"/>
      <c r="J1539" s="30"/>
      <c r="K1539" s="30"/>
      <c r="L1539" s="30"/>
    </row>
    <row r="1540" spans="7:12" x14ac:dyDescent="0.25">
      <c r="G1540" s="30"/>
      <c r="H1540" s="30"/>
      <c r="I1540" s="30"/>
      <c r="J1540" s="30"/>
      <c r="K1540" s="30"/>
      <c r="L1540" s="30"/>
    </row>
    <row r="1541" spans="7:12" x14ac:dyDescent="0.25">
      <c r="G1541" s="30"/>
      <c r="H1541" s="30"/>
      <c r="I1541" s="30"/>
      <c r="J1541" s="30"/>
      <c r="K1541" s="30"/>
      <c r="L1541" s="30"/>
    </row>
    <row r="1542" spans="7:12" x14ac:dyDescent="0.25">
      <c r="G1542" s="30"/>
      <c r="H1542" s="30"/>
      <c r="I1542" s="30"/>
      <c r="J1542" s="30"/>
      <c r="K1542" s="30"/>
      <c r="L1542" s="30"/>
    </row>
    <row r="1543" spans="7:12" x14ac:dyDescent="0.25">
      <c r="G1543" s="30"/>
      <c r="H1543" s="30"/>
      <c r="I1543" s="30"/>
      <c r="J1543" s="30"/>
      <c r="K1543" s="30"/>
      <c r="L1543" s="30"/>
    </row>
    <row r="1544" spans="7:12" x14ac:dyDescent="0.25">
      <c r="G1544" s="30"/>
      <c r="H1544" s="30"/>
      <c r="I1544" s="30"/>
      <c r="J1544" s="30"/>
      <c r="K1544" s="30"/>
      <c r="L1544" s="30"/>
    </row>
    <row r="1545" spans="7:12" x14ac:dyDescent="0.25">
      <c r="G1545" s="30"/>
      <c r="H1545" s="30"/>
      <c r="I1545" s="30"/>
      <c r="J1545" s="30"/>
      <c r="K1545" s="30"/>
      <c r="L1545" s="30"/>
    </row>
    <row r="1546" spans="7:12" x14ac:dyDescent="0.25">
      <c r="G1546" s="30"/>
      <c r="H1546" s="30"/>
      <c r="I1546" s="30"/>
      <c r="J1546" s="30"/>
      <c r="K1546" s="30"/>
      <c r="L1546" s="30"/>
    </row>
    <row r="1547" spans="7:12" x14ac:dyDescent="0.25">
      <c r="G1547" s="30"/>
      <c r="H1547" s="30"/>
      <c r="I1547" s="30"/>
      <c r="J1547" s="30"/>
      <c r="K1547" s="30"/>
      <c r="L1547" s="30"/>
    </row>
    <row r="1548" spans="7:12" x14ac:dyDescent="0.25">
      <c r="G1548" s="30"/>
      <c r="H1548" s="30"/>
      <c r="I1548" s="30"/>
      <c r="J1548" s="30"/>
      <c r="K1548" s="30"/>
      <c r="L1548" s="30"/>
    </row>
    <row r="1549" spans="7:12" x14ac:dyDescent="0.25">
      <c r="G1549" s="30"/>
      <c r="H1549" s="30"/>
      <c r="I1549" s="30"/>
      <c r="J1549" s="30"/>
      <c r="K1549" s="30"/>
      <c r="L1549" s="30"/>
    </row>
    <row r="1550" spans="7:12" x14ac:dyDescent="0.25">
      <c r="G1550" s="30"/>
      <c r="H1550" s="30"/>
      <c r="I1550" s="30"/>
      <c r="J1550" s="30"/>
      <c r="K1550" s="30"/>
      <c r="L1550" s="30"/>
    </row>
    <row r="1551" spans="7:12" x14ac:dyDescent="0.25">
      <c r="G1551" s="30"/>
      <c r="H1551" s="30"/>
      <c r="I1551" s="30"/>
      <c r="J1551" s="30"/>
      <c r="K1551" s="30"/>
      <c r="L1551" s="30"/>
    </row>
    <row r="1552" spans="7:12" x14ac:dyDescent="0.25">
      <c r="G1552" s="30"/>
      <c r="H1552" s="30"/>
      <c r="I1552" s="30"/>
      <c r="J1552" s="30"/>
      <c r="K1552" s="30"/>
      <c r="L1552" s="30"/>
    </row>
    <row r="1553" spans="7:12" x14ac:dyDescent="0.25">
      <c r="G1553" s="30"/>
      <c r="H1553" s="30"/>
      <c r="I1553" s="30"/>
      <c r="J1553" s="30"/>
      <c r="K1553" s="30"/>
      <c r="L1553" s="30"/>
    </row>
    <row r="1554" spans="7:12" x14ac:dyDescent="0.25">
      <c r="G1554" s="30"/>
      <c r="H1554" s="30"/>
      <c r="I1554" s="30"/>
      <c r="J1554" s="30"/>
      <c r="K1554" s="30"/>
      <c r="L1554" s="30"/>
    </row>
    <row r="1555" spans="7:12" x14ac:dyDescent="0.25">
      <c r="G1555" s="30"/>
      <c r="H1555" s="30"/>
      <c r="I1555" s="30"/>
      <c r="J1555" s="30"/>
      <c r="K1555" s="30"/>
      <c r="L1555" s="30"/>
    </row>
    <row r="1556" spans="7:12" x14ac:dyDescent="0.25">
      <c r="G1556" s="30"/>
      <c r="H1556" s="30"/>
      <c r="I1556" s="30"/>
      <c r="J1556" s="30"/>
      <c r="K1556" s="30"/>
      <c r="L1556" s="30"/>
    </row>
    <row r="1557" spans="7:12" x14ac:dyDescent="0.25">
      <c r="G1557" s="30"/>
      <c r="H1557" s="30"/>
      <c r="I1557" s="30"/>
      <c r="J1557" s="30"/>
      <c r="K1557" s="30"/>
      <c r="L1557" s="30"/>
    </row>
    <row r="1558" spans="7:12" x14ac:dyDescent="0.25">
      <c r="G1558" s="30"/>
      <c r="H1558" s="30"/>
      <c r="I1558" s="30"/>
      <c r="J1558" s="30"/>
      <c r="K1558" s="30"/>
      <c r="L1558" s="30"/>
    </row>
    <row r="1559" spans="7:12" x14ac:dyDescent="0.25">
      <c r="G1559" s="30"/>
      <c r="H1559" s="30"/>
      <c r="I1559" s="30"/>
      <c r="J1559" s="30"/>
      <c r="K1559" s="30"/>
      <c r="L1559" s="30"/>
    </row>
    <row r="1560" spans="7:12" x14ac:dyDescent="0.25">
      <c r="G1560" s="30"/>
      <c r="H1560" s="30"/>
      <c r="I1560" s="30"/>
      <c r="J1560" s="30"/>
      <c r="K1560" s="30"/>
      <c r="L1560" s="30"/>
    </row>
    <row r="1561" spans="7:12" x14ac:dyDescent="0.25">
      <c r="G1561" s="30"/>
      <c r="H1561" s="30"/>
      <c r="I1561" s="30"/>
      <c r="J1561" s="30"/>
      <c r="K1561" s="30"/>
      <c r="L1561" s="30"/>
    </row>
    <row r="1562" spans="7:12" x14ac:dyDescent="0.25">
      <c r="G1562" s="30"/>
      <c r="H1562" s="30"/>
      <c r="I1562" s="30"/>
      <c r="J1562" s="30"/>
      <c r="K1562" s="30"/>
      <c r="L1562" s="30"/>
    </row>
    <row r="1563" spans="7:12" x14ac:dyDescent="0.25">
      <c r="G1563" s="30"/>
      <c r="H1563" s="30"/>
      <c r="I1563" s="30"/>
      <c r="J1563" s="30"/>
      <c r="K1563" s="30"/>
      <c r="L1563" s="30"/>
    </row>
    <row r="1564" spans="7:12" x14ac:dyDescent="0.25">
      <c r="G1564" s="30"/>
      <c r="H1564" s="30"/>
      <c r="I1564" s="30"/>
      <c r="J1564" s="30"/>
      <c r="K1564" s="30"/>
      <c r="L1564" s="30"/>
    </row>
    <row r="1565" spans="7:12" x14ac:dyDescent="0.25">
      <c r="G1565" s="30"/>
      <c r="H1565" s="30"/>
      <c r="I1565" s="30"/>
      <c r="J1565" s="30"/>
      <c r="K1565" s="30"/>
      <c r="L1565" s="30"/>
    </row>
    <row r="1566" spans="7:12" x14ac:dyDescent="0.25">
      <c r="G1566" s="30"/>
      <c r="H1566" s="30"/>
      <c r="I1566" s="30"/>
      <c r="J1566" s="30"/>
      <c r="K1566" s="30"/>
      <c r="L1566" s="30"/>
    </row>
    <row r="1567" spans="7:12" x14ac:dyDescent="0.25">
      <c r="G1567" s="30"/>
      <c r="H1567" s="30"/>
      <c r="I1567" s="30"/>
      <c r="J1567" s="30"/>
      <c r="K1567" s="30"/>
      <c r="L1567" s="30"/>
    </row>
    <row r="1568" spans="7:12" x14ac:dyDescent="0.25">
      <c r="G1568" s="30"/>
      <c r="H1568" s="30"/>
      <c r="I1568" s="30"/>
      <c r="J1568" s="30"/>
      <c r="K1568" s="30"/>
      <c r="L1568" s="30"/>
    </row>
    <row r="1569" spans="7:12" x14ac:dyDescent="0.25">
      <c r="G1569" s="30"/>
      <c r="H1569" s="30"/>
      <c r="I1569" s="30"/>
      <c r="J1569" s="30"/>
      <c r="K1569" s="30"/>
      <c r="L1569" s="30"/>
    </row>
    <row r="1570" spans="7:12" x14ac:dyDescent="0.25">
      <c r="G1570" s="30"/>
      <c r="H1570" s="30"/>
      <c r="I1570" s="30"/>
      <c r="J1570" s="30"/>
      <c r="K1570" s="30"/>
      <c r="L1570" s="30"/>
    </row>
    <row r="1571" spans="7:12" x14ac:dyDescent="0.25">
      <c r="G1571" s="30"/>
      <c r="H1571" s="30"/>
      <c r="I1571" s="30"/>
      <c r="J1571" s="30"/>
      <c r="K1571" s="30"/>
      <c r="L1571" s="30"/>
    </row>
    <row r="1572" spans="7:12" x14ac:dyDescent="0.25">
      <c r="G1572" s="30"/>
      <c r="H1572" s="30"/>
      <c r="I1572" s="30"/>
      <c r="J1572" s="30"/>
      <c r="K1572" s="30"/>
      <c r="L1572" s="30"/>
    </row>
    <row r="1573" spans="7:12" x14ac:dyDescent="0.25">
      <c r="G1573" s="30"/>
      <c r="H1573" s="30"/>
      <c r="I1573" s="30"/>
      <c r="J1573" s="30"/>
      <c r="K1573" s="30"/>
      <c r="L1573" s="30"/>
    </row>
    <row r="1574" spans="7:12" x14ac:dyDescent="0.25">
      <c r="G1574" s="30"/>
      <c r="H1574" s="30"/>
      <c r="I1574" s="30"/>
      <c r="J1574" s="30"/>
      <c r="K1574" s="30"/>
      <c r="L1574" s="30"/>
    </row>
    <row r="1575" spans="7:12" x14ac:dyDescent="0.25">
      <c r="G1575" s="30"/>
      <c r="H1575" s="30"/>
      <c r="I1575" s="30"/>
      <c r="J1575" s="30"/>
      <c r="K1575" s="30"/>
      <c r="L1575" s="30"/>
    </row>
    <row r="1576" spans="7:12" x14ac:dyDescent="0.25">
      <c r="G1576" s="30"/>
      <c r="H1576" s="30"/>
      <c r="I1576" s="30"/>
      <c r="J1576" s="30"/>
      <c r="K1576" s="30"/>
      <c r="L1576" s="30"/>
    </row>
    <row r="1577" spans="7:12" x14ac:dyDescent="0.25">
      <c r="G1577" s="30"/>
      <c r="H1577" s="30"/>
      <c r="I1577" s="30"/>
      <c r="J1577" s="30"/>
      <c r="K1577" s="30"/>
      <c r="L1577" s="30"/>
    </row>
    <row r="1578" spans="7:12" x14ac:dyDescent="0.25">
      <c r="G1578" s="30"/>
      <c r="H1578" s="30"/>
      <c r="I1578" s="30"/>
      <c r="J1578" s="30"/>
      <c r="K1578" s="30"/>
      <c r="L1578" s="30"/>
    </row>
    <row r="1579" spans="7:12" x14ac:dyDescent="0.25">
      <c r="G1579" s="30"/>
      <c r="H1579" s="30"/>
      <c r="I1579" s="30"/>
      <c r="J1579" s="30"/>
      <c r="K1579" s="30"/>
      <c r="L1579" s="30"/>
    </row>
    <row r="1580" spans="7:12" x14ac:dyDescent="0.25">
      <c r="G1580" s="30"/>
      <c r="H1580" s="30"/>
      <c r="I1580" s="30"/>
      <c r="J1580" s="30"/>
      <c r="K1580" s="30"/>
      <c r="L1580" s="30"/>
    </row>
    <row r="1581" spans="7:12" x14ac:dyDescent="0.25">
      <c r="G1581" s="30"/>
      <c r="H1581" s="30"/>
      <c r="I1581" s="30"/>
      <c r="J1581" s="30"/>
      <c r="K1581" s="30"/>
      <c r="L1581" s="30"/>
    </row>
    <row r="1582" spans="7:12" x14ac:dyDescent="0.25">
      <c r="G1582" s="30"/>
      <c r="H1582" s="30"/>
      <c r="I1582" s="30"/>
      <c r="J1582" s="30"/>
      <c r="K1582" s="30"/>
      <c r="L1582" s="30"/>
    </row>
    <row r="1583" spans="7:12" x14ac:dyDescent="0.25">
      <c r="G1583" s="30"/>
      <c r="H1583" s="30"/>
      <c r="I1583" s="30"/>
      <c r="J1583" s="30"/>
      <c r="K1583" s="30"/>
      <c r="L1583" s="30"/>
    </row>
    <row r="1584" spans="7:12" x14ac:dyDescent="0.25">
      <c r="G1584" s="30"/>
      <c r="H1584" s="30"/>
      <c r="I1584" s="30"/>
      <c r="J1584" s="30"/>
      <c r="K1584" s="30"/>
      <c r="L1584" s="30"/>
    </row>
    <row r="1585" spans="7:12" x14ac:dyDescent="0.25">
      <c r="G1585" s="30"/>
      <c r="H1585" s="30"/>
      <c r="I1585" s="30"/>
      <c r="J1585" s="30"/>
      <c r="K1585" s="30"/>
      <c r="L1585" s="30"/>
    </row>
    <row r="1586" spans="7:12" x14ac:dyDescent="0.25">
      <c r="G1586" s="30"/>
      <c r="H1586" s="30"/>
      <c r="I1586" s="30"/>
      <c r="J1586" s="30"/>
      <c r="K1586" s="30"/>
      <c r="L1586" s="30"/>
    </row>
    <row r="1587" spans="7:12" x14ac:dyDescent="0.25">
      <c r="G1587" s="30"/>
      <c r="H1587" s="30"/>
      <c r="I1587" s="30"/>
      <c r="J1587" s="30"/>
      <c r="K1587" s="30"/>
      <c r="L1587" s="30"/>
    </row>
    <row r="1588" spans="7:12" x14ac:dyDescent="0.25">
      <c r="G1588" s="30"/>
      <c r="H1588" s="30"/>
      <c r="I1588" s="30"/>
      <c r="J1588" s="30"/>
      <c r="K1588" s="30"/>
      <c r="L1588" s="30"/>
    </row>
    <row r="1589" spans="7:12" x14ac:dyDescent="0.25">
      <c r="G1589" s="30"/>
      <c r="H1589" s="30"/>
      <c r="I1589" s="30"/>
      <c r="J1589" s="30"/>
      <c r="K1589" s="30"/>
      <c r="L1589" s="30"/>
    </row>
    <row r="1590" spans="7:12" x14ac:dyDescent="0.25">
      <c r="G1590" s="30"/>
      <c r="H1590" s="30"/>
      <c r="I1590" s="30"/>
      <c r="J1590" s="30"/>
      <c r="K1590" s="30"/>
      <c r="L1590" s="30"/>
    </row>
    <row r="1591" spans="7:12" x14ac:dyDescent="0.25">
      <c r="G1591" s="30"/>
      <c r="H1591" s="30"/>
      <c r="I1591" s="30"/>
      <c r="J1591" s="30"/>
      <c r="K1591" s="30"/>
      <c r="L1591" s="30"/>
    </row>
    <row r="1592" spans="7:12" x14ac:dyDescent="0.25">
      <c r="G1592" s="30"/>
      <c r="H1592" s="30"/>
      <c r="I1592" s="30"/>
      <c r="J1592" s="30"/>
      <c r="K1592" s="30"/>
      <c r="L1592" s="30"/>
    </row>
    <row r="1593" spans="7:12" x14ac:dyDescent="0.25">
      <c r="G1593" s="30"/>
      <c r="H1593" s="30"/>
      <c r="I1593" s="30"/>
      <c r="J1593" s="30"/>
      <c r="K1593" s="30"/>
      <c r="L1593" s="30"/>
    </row>
    <row r="1594" spans="7:12" x14ac:dyDescent="0.25">
      <c r="G1594" s="30"/>
      <c r="H1594" s="30"/>
      <c r="I1594" s="30"/>
      <c r="J1594" s="30"/>
      <c r="K1594" s="30"/>
      <c r="L1594" s="30"/>
    </row>
    <row r="1595" spans="7:12" x14ac:dyDescent="0.25">
      <c r="G1595" s="30"/>
      <c r="H1595" s="30"/>
      <c r="I1595" s="30"/>
      <c r="J1595" s="30"/>
      <c r="K1595" s="30"/>
      <c r="L1595" s="30"/>
    </row>
    <row r="1596" spans="7:12" x14ac:dyDescent="0.25">
      <c r="G1596" s="30"/>
      <c r="H1596" s="30"/>
      <c r="I1596" s="30"/>
      <c r="J1596" s="30"/>
      <c r="K1596" s="30"/>
      <c r="L1596" s="30"/>
    </row>
    <row r="1597" spans="7:12" x14ac:dyDescent="0.25">
      <c r="G1597" s="30"/>
      <c r="H1597" s="30"/>
      <c r="I1597" s="30"/>
      <c r="J1597" s="30"/>
      <c r="K1597" s="30"/>
      <c r="L1597" s="30"/>
    </row>
    <row r="1598" spans="7:12" x14ac:dyDescent="0.25">
      <c r="G1598" s="30"/>
      <c r="H1598" s="30"/>
      <c r="I1598" s="30"/>
      <c r="J1598" s="30"/>
      <c r="K1598" s="30"/>
      <c r="L1598" s="30"/>
    </row>
    <row r="1599" spans="7:12" x14ac:dyDescent="0.25">
      <c r="G1599" s="30"/>
      <c r="H1599" s="30"/>
      <c r="I1599" s="30"/>
      <c r="J1599" s="30"/>
      <c r="K1599" s="30"/>
      <c r="L1599" s="30"/>
    </row>
    <row r="1600" spans="7:12" x14ac:dyDescent="0.25">
      <c r="G1600" s="30"/>
      <c r="H1600" s="30"/>
      <c r="I1600" s="30"/>
      <c r="J1600" s="30"/>
      <c r="K1600" s="30"/>
      <c r="L1600" s="30"/>
    </row>
    <row r="1601" spans="7:12" x14ac:dyDescent="0.25">
      <c r="G1601" s="30"/>
      <c r="H1601" s="30"/>
      <c r="I1601" s="30"/>
      <c r="J1601" s="30"/>
      <c r="K1601" s="30"/>
      <c r="L1601" s="30"/>
    </row>
    <row r="1602" spans="7:12" x14ac:dyDescent="0.25">
      <c r="G1602" s="30"/>
      <c r="H1602" s="30"/>
      <c r="I1602" s="30"/>
      <c r="J1602" s="30"/>
      <c r="K1602" s="30"/>
      <c r="L1602" s="30"/>
    </row>
    <row r="1603" spans="7:12" x14ac:dyDescent="0.25">
      <c r="G1603" s="30"/>
      <c r="H1603" s="30"/>
      <c r="I1603" s="30"/>
      <c r="J1603" s="30"/>
      <c r="K1603" s="30"/>
      <c r="L1603" s="30"/>
    </row>
    <row r="1604" spans="7:12" x14ac:dyDescent="0.25">
      <c r="G1604" s="30"/>
      <c r="H1604" s="30"/>
      <c r="I1604" s="30"/>
      <c r="J1604" s="30"/>
      <c r="K1604" s="30"/>
      <c r="L1604" s="30"/>
    </row>
    <row r="1605" spans="7:12" x14ac:dyDescent="0.25">
      <c r="G1605" s="30"/>
      <c r="H1605" s="30"/>
      <c r="I1605" s="30"/>
      <c r="J1605" s="30"/>
      <c r="K1605" s="30"/>
      <c r="L1605" s="30"/>
    </row>
    <row r="1606" spans="7:12" x14ac:dyDescent="0.25">
      <c r="G1606" s="30"/>
      <c r="H1606" s="30"/>
      <c r="I1606" s="30"/>
      <c r="J1606" s="30"/>
      <c r="K1606" s="30"/>
      <c r="L1606" s="30"/>
    </row>
    <row r="1607" spans="7:12" x14ac:dyDescent="0.25">
      <c r="G1607" s="30"/>
      <c r="H1607" s="30"/>
      <c r="I1607" s="30"/>
      <c r="J1607" s="30"/>
      <c r="K1607" s="30"/>
      <c r="L1607" s="30"/>
    </row>
    <row r="1608" spans="7:12" x14ac:dyDescent="0.25">
      <c r="G1608" s="30"/>
      <c r="H1608" s="30"/>
      <c r="I1608" s="30"/>
      <c r="J1608" s="30"/>
      <c r="K1608" s="30"/>
      <c r="L1608" s="30"/>
    </row>
    <row r="1609" spans="7:12" x14ac:dyDescent="0.25">
      <c r="G1609" s="30"/>
      <c r="H1609" s="30"/>
      <c r="I1609" s="30"/>
      <c r="J1609" s="30"/>
      <c r="K1609" s="30"/>
      <c r="L1609" s="30"/>
    </row>
    <row r="1610" spans="7:12" x14ac:dyDescent="0.25">
      <c r="G1610" s="30"/>
      <c r="H1610" s="30"/>
      <c r="I1610" s="30"/>
      <c r="J1610" s="30"/>
      <c r="K1610" s="30"/>
      <c r="L1610" s="30"/>
    </row>
    <row r="1611" spans="7:12" x14ac:dyDescent="0.25">
      <c r="G1611" s="30"/>
      <c r="H1611" s="30"/>
      <c r="I1611" s="30"/>
      <c r="J1611" s="30"/>
      <c r="K1611" s="30"/>
      <c r="L1611" s="30"/>
    </row>
    <row r="1612" spans="7:12" x14ac:dyDescent="0.25">
      <c r="G1612" s="30"/>
      <c r="H1612" s="30"/>
      <c r="I1612" s="30"/>
      <c r="J1612" s="30"/>
      <c r="K1612" s="30"/>
      <c r="L1612" s="30"/>
    </row>
    <row r="1613" spans="7:12" x14ac:dyDescent="0.25">
      <c r="G1613" s="30"/>
      <c r="H1613" s="30"/>
      <c r="I1613" s="30"/>
      <c r="J1613" s="30"/>
      <c r="K1613" s="30"/>
      <c r="L1613" s="30"/>
    </row>
    <row r="1614" spans="7:12" x14ac:dyDescent="0.25">
      <c r="G1614" s="30"/>
      <c r="H1614" s="30"/>
      <c r="I1614" s="30"/>
      <c r="J1614" s="30"/>
      <c r="K1614" s="30"/>
      <c r="L1614" s="30"/>
    </row>
    <row r="1615" spans="7:12" x14ac:dyDescent="0.25">
      <c r="G1615" s="30"/>
      <c r="H1615" s="30"/>
      <c r="I1615" s="30"/>
      <c r="J1615" s="30"/>
      <c r="K1615" s="30"/>
      <c r="L1615" s="30"/>
    </row>
    <row r="1616" spans="7:12" x14ac:dyDescent="0.25">
      <c r="G1616" s="30"/>
      <c r="H1616" s="30"/>
      <c r="I1616" s="30"/>
      <c r="J1616" s="30"/>
      <c r="K1616" s="30"/>
      <c r="L1616" s="30"/>
    </row>
    <row r="1617" spans="7:12" x14ac:dyDescent="0.25">
      <c r="G1617" s="30"/>
      <c r="H1617" s="30"/>
      <c r="I1617" s="30"/>
      <c r="J1617" s="30"/>
      <c r="K1617" s="30"/>
      <c r="L1617" s="30"/>
    </row>
    <row r="1618" spans="7:12" x14ac:dyDescent="0.25">
      <c r="G1618" s="30"/>
      <c r="H1618" s="30"/>
      <c r="I1618" s="30"/>
      <c r="J1618" s="30"/>
      <c r="K1618" s="30"/>
      <c r="L1618" s="30"/>
    </row>
    <row r="1619" spans="7:12" x14ac:dyDescent="0.25">
      <c r="G1619" s="30"/>
      <c r="H1619" s="30"/>
      <c r="I1619" s="30"/>
      <c r="J1619" s="30"/>
      <c r="K1619" s="30"/>
      <c r="L1619" s="30"/>
    </row>
    <row r="1620" spans="7:12" x14ac:dyDescent="0.25">
      <c r="G1620" s="30"/>
      <c r="H1620" s="30"/>
      <c r="I1620" s="30"/>
      <c r="J1620" s="30"/>
      <c r="K1620" s="30"/>
      <c r="L1620" s="30"/>
    </row>
    <row r="1621" spans="7:12" x14ac:dyDescent="0.25">
      <c r="G1621" s="30"/>
      <c r="H1621" s="30"/>
      <c r="I1621" s="30"/>
      <c r="J1621" s="30"/>
      <c r="K1621" s="30"/>
      <c r="L1621" s="30"/>
    </row>
    <row r="1622" spans="7:12" x14ac:dyDescent="0.25">
      <c r="G1622" s="30"/>
      <c r="H1622" s="30"/>
      <c r="I1622" s="30"/>
      <c r="J1622" s="30"/>
      <c r="K1622" s="30"/>
      <c r="L1622" s="30"/>
    </row>
    <row r="1623" spans="7:12" x14ac:dyDescent="0.25">
      <c r="G1623" s="30"/>
      <c r="H1623" s="30"/>
      <c r="I1623" s="30"/>
      <c r="J1623" s="30"/>
      <c r="K1623" s="30"/>
      <c r="L1623" s="30"/>
    </row>
    <row r="1624" spans="7:12" x14ac:dyDescent="0.25">
      <c r="G1624" s="30"/>
      <c r="H1624" s="30"/>
      <c r="I1624" s="30"/>
      <c r="J1624" s="30"/>
      <c r="K1624" s="30"/>
      <c r="L1624" s="30"/>
    </row>
    <row r="1625" spans="7:12" x14ac:dyDescent="0.25">
      <c r="G1625" s="30"/>
      <c r="H1625" s="30"/>
      <c r="I1625" s="30"/>
      <c r="J1625" s="30"/>
      <c r="K1625" s="30"/>
      <c r="L1625" s="30"/>
    </row>
    <row r="1626" spans="7:12" x14ac:dyDescent="0.25">
      <c r="G1626" s="30"/>
      <c r="H1626" s="30"/>
      <c r="I1626" s="30"/>
      <c r="J1626" s="30"/>
      <c r="K1626" s="30"/>
      <c r="L1626" s="30"/>
    </row>
    <row r="1627" spans="7:12" x14ac:dyDescent="0.25">
      <c r="G1627" s="30"/>
      <c r="H1627" s="30"/>
      <c r="I1627" s="30"/>
      <c r="J1627" s="30"/>
      <c r="K1627" s="30"/>
      <c r="L1627" s="30"/>
    </row>
    <row r="1628" spans="7:12" x14ac:dyDescent="0.25">
      <c r="G1628" s="30"/>
      <c r="H1628" s="30"/>
      <c r="I1628" s="30"/>
      <c r="J1628" s="30"/>
      <c r="K1628" s="30"/>
      <c r="L1628" s="30"/>
    </row>
    <row r="1629" spans="7:12" x14ac:dyDescent="0.25">
      <c r="G1629" s="30"/>
      <c r="H1629" s="30"/>
      <c r="I1629" s="30"/>
      <c r="J1629" s="30"/>
      <c r="K1629" s="30"/>
      <c r="L1629" s="30"/>
    </row>
    <row r="1630" spans="7:12" x14ac:dyDescent="0.25">
      <c r="G1630" s="30"/>
      <c r="H1630" s="30"/>
      <c r="I1630" s="30"/>
      <c r="J1630" s="30"/>
      <c r="K1630" s="30"/>
      <c r="L1630" s="30"/>
    </row>
    <row r="1631" spans="7:12" x14ac:dyDescent="0.25">
      <c r="G1631" s="30"/>
      <c r="H1631" s="30"/>
      <c r="I1631" s="30"/>
      <c r="J1631" s="30"/>
      <c r="K1631" s="30"/>
      <c r="L1631" s="30"/>
    </row>
    <row r="1632" spans="7:12" x14ac:dyDescent="0.25">
      <c r="G1632" s="30"/>
      <c r="H1632" s="30"/>
      <c r="I1632" s="30"/>
      <c r="J1632" s="30"/>
      <c r="K1632" s="30"/>
      <c r="L1632" s="30"/>
    </row>
    <row r="1633" spans="7:12" x14ac:dyDescent="0.25">
      <c r="G1633" s="30"/>
      <c r="H1633" s="30"/>
      <c r="I1633" s="30"/>
      <c r="J1633" s="30"/>
      <c r="K1633" s="30"/>
      <c r="L1633" s="30"/>
    </row>
    <row r="1634" spans="7:12" x14ac:dyDescent="0.25">
      <c r="G1634" s="30"/>
      <c r="H1634" s="30"/>
      <c r="I1634" s="30"/>
      <c r="J1634" s="30"/>
      <c r="K1634" s="30"/>
      <c r="L1634" s="30"/>
    </row>
    <row r="1635" spans="7:12" x14ac:dyDescent="0.25">
      <c r="G1635" s="30"/>
      <c r="H1635" s="30"/>
      <c r="I1635" s="30"/>
      <c r="J1635" s="30"/>
      <c r="K1635" s="30"/>
      <c r="L1635" s="30"/>
    </row>
    <row r="1636" spans="7:12" x14ac:dyDescent="0.25">
      <c r="G1636" s="30"/>
      <c r="H1636" s="30"/>
      <c r="I1636" s="30"/>
      <c r="J1636" s="30"/>
      <c r="K1636" s="30"/>
      <c r="L1636" s="30"/>
    </row>
    <row r="1637" spans="7:12" x14ac:dyDescent="0.25">
      <c r="G1637" s="30"/>
      <c r="H1637" s="30"/>
      <c r="I1637" s="30"/>
      <c r="J1637" s="30"/>
      <c r="K1637" s="30"/>
      <c r="L1637" s="30"/>
    </row>
    <row r="1638" spans="7:12" x14ac:dyDescent="0.25">
      <c r="G1638" s="30"/>
      <c r="H1638" s="30"/>
      <c r="I1638" s="30"/>
      <c r="J1638" s="30"/>
      <c r="K1638" s="30"/>
      <c r="L1638" s="30"/>
    </row>
    <row r="1639" spans="7:12" x14ac:dyDescent="0.25">
      <c r="G1639" s="30"/>
      <c r="H1639" s="30"/>
      <c r="I1639" s="30"/>
      <c r="J1639" s="30"/>
      <c r="K1639" s="30"/>
      <c r="L1639" s="30"/>
    </row>
    <row r="1640" spans="7:12" x14ac:dyDescent="0.25">
      <c r="G1640" s="30"/>
      <c r="H1640" s="30"/>
      <c r="I1640" s="30"/>
      <c r="J1640" s="30"/>
      <c r="K1640" s="30"/>
      <c r="L1640" s="30"/>
    </row>
    <row r="1641" spans="7:12" x14ac:dyDescent="0.25">
      <c r="G1641" s="30"/>
      <c r="H1641" s="30"/>
      <c r="I1641" s="30"/>
      <c r="J1641" s="30"/>
      <c r="K1641" s="30"/>
      <c r="L1641" s="30"/>
    </row>
    <row r="1642" spans="7:12" x14ac:dyDescent="0.25">
      <c r="G1642" s="30"/>
      <c r="H1642" s="30"/>
      <c r="I1642" s="30"/>
      <c r="J1642" s="30"/>
      <c r="K1642" s="30"/>
      <c r="L1642" s="30"/>
    </row>
    <row r="1643" spans="7:12" x14ac:dyDescent="0.25">
      <c r="G1643" s="30"/>
      <c r="H1643" s="30"/>
      <c r="I1643" s="30"/>
      <c r="J1643" s="30"/>
      <c r="K1643" s="30"/>
      <c r="L1643" s="30"/>
    </row>
    <row r="1644" spans="7:12" x14ac:dyDescent="0.25">
      <c r="G1644" s="30"/>
      <c r="H1644" s="30"/>
      <c r="I1644" s="30"/>
      <c r="J1644" s="30"/>
      <c r="K1644" s="30"/>
      <c r="L1644" s="30"/>
    </row>
    <row r="1645" spans="7:12" x14ac:dyDescent="0.25">
      <c r="G1645" s="30"/>
      <c r="H1645" s="30"/>
      <c r="I1645" s="30"/>
      <c r="J1645" s="30"/>
      <c r="K1645" s="30"/>
      <c r="L1645" s="30"/>
    </row>
    <row r="1646" spans="7:12" x14ac:dyDescent="0.25">
      <c r="G1646" s="30"/>
      <c r="H1646" s="30"/>
      <c r="I1646" s="30"/>
      <c r="J1646" s="30"/>
      <c r="K1646" s="30"/>
      <c r="L1646" s="30"/>
    </row>
    <row r="1647" spans="7:12" x14ac:dyDescent="0.25">
      <c r="G1647" s="30"/>
      <c r="H1647" s="30"/>
      <c r="I1647" s="30"/>
      <c r="J1647" s="30"/>
      <c r="K1647" s="30"/>
      <c r="L1647" s="30"/>
    </row>
    <row r="1648" spans="7:12" x14ac:dyDescent="0.25">
      <c r="G1648" s="30"/>
      <c r="H1648" s="30"/>
      <c r="I1648" s="30"/>
      <c r="J1648" s="30"/>
      <c r="K1648" s="30"/>
      <c r="L1648" s="30"/>
    </row>
    <row r="1649" spans="7:12" x14ac:dyDescent="0.25">
      <c r="G1649" s="30"/>
      <c r="H1649" s="30"/>
      <c r="I1649" s="30"/>
      <c r="J1649" s="30"/>
      <c r="K1649" s="30"/>
      <c r="L1649" s="30"/>
    </row>
    <row r="1650" spans="7:12" x14ac:dyDescent="0.25">
      <c r="G1650" s="30"/>
      <c r="H1650" s="30"/>
      <c r="I1650" s="30"/>
      <c r="J1650" s="30"/>
      <c r="K1650" s="30"/>
      <c r="L1650" s="30"/>
    </row>
    <row r="1651" spans="7:12" x14ac:dyDescent="0.25">
      <c r="G1651" s="30"/>
      <c r="H1651" s="30"/>
      <c r="I1651" s="30"/>
      <c r="J1651" s="30"/>
      <c r="K1651" s="30"/>
      <c r="L1651" s="30"/>
    </row>
    <row r="1652" spans="7:12" x14ac:dyDescent="0.25">
      <c r="G1652" s="30"/>
      <c r="H1652" s="30"/>
      <c r="I1652" s="30"/>
      <c r="J1652" s="30"/>
      <c r="K1652" s="30"/>
      <c r="L1652" s="30"/>
    </row>
    <row r="1653" spans="7:12" x14ac:dyDescent="0.25">
      <c r="G1653" s="30"/>
      <c r="H1653" s="30"/>
      <c r="I1653" s="30"/>
      <c r="J1653" s="30"/>
      <c r="K1653" s="30"/>
      <c r="L1653" s="30"/>
    </row>
    <row r="1654" spans="7:12" x14ac:dyDescent="0.25">
      <c r="G1654" s="30"/>
      <c r="H1654" s="30"/>
      <c r="I1654" s="30"/>
      <c r="J1654" s="30"/>
      <c r="K1654" s="30"/>
      <c r="L1654" s="30"/>
    </row>
    <row r="1655" spans="7:12" x14ac:dyDescent="0.25">
      <c r="G1655" s="30"/>
      <c r="H1655" s="30"/>
      <c r="I1655" s="30"/>
      <c r="J1655" s="30"/>
      <c r="K1655" s="30"/>
      <c r="L1655" s="30"/>
    </row>
    <row r="1656" spans="7:12" x14ac:dyDescent="0.25">
      <c r="G1656" s="30"/>
      <c r="H1656" s="30"/>
      <c r="I1656" s="30"/>
      <c r="J1656" s="30"/>
      <c r="K1656" s="30"/>
      <c r="L1656" s="30"/>
    </row>
    <row r="1657" spans="7:12" x14ac:dyDescent="0.25">
      <c r="G1657" s="30"/>
      <c r="H1657" s="30"/>
      <c r="I1657" s="30"/>
      <c r="J1657" s="30"/>
      <c r="K1657" s="30"/>
      <c r="L1657" s="30"/>
    </row>
    <row r="1658" spans="7:12" x14ac:dyDescent="0.25">
      <c r="G1658" s="30"/>
      <c r="H1658" s="30"/>
      <c r="I1658" s="30"/>
      <c r="J1658" s="30"/>
      <c r="K1658" s="30"/>
      <c r="L1658" s="30"/>
    </row>
    <row r="1659" spans="7:12" x14ac:dyDescent="0.25">
      <c r="G1659" s="30"/>
      <c r="H1659" s="30"/>
      <c r="I1659" s="30"/>
      <c r="J1659" s="30"/>
      <c r="K1659" s="30"/>
      <c r="L1659" s="30"/>
    </row>
    <row r="1660" spans="7:12" x14ac:dyDescent="0.25">
      <c r="G1660" s="30"/>
      <c r="H1660" s="30"/>
      <c r="I1660" s="30"/>
      <c r="J1660" s="30"/>
      <c r="K1660" s="30"/>
      <c r="L1660" s="30"/>
    </row>
    <row r="1661" spans="7:12" x14ac:dyDescent="0.25">
      <c r="G1661" s="30"/>
      <c r="H1661" s="30"/>
      <c r="I1661" s="30"/>
      <c r="J1661" s="30"/>
      <c r="K1661" s="30"/>
      <c r="L1661" s="30"/>
    </row>
    <row r="1662" spans="7:12" x14ac:dyDescent="0.25">
      <c r="G1662" s="30"/>
      <c r="H1662" s="30"/>
      <c r="I1662" s="30"/>
      <c r="J1662" s="30"/>
      <c r="K1662" s="30"/>
      <c r="L1662" s="30"/>
    </row>
    <row r="1663" spans="7:12" x14ac:dyDescent="0.25">
      <c r="G1663" s="30"/>
      <c r="H1663" s="30"/>
      <c r="I1663" s="30"/>
      <c r="J1663" s="30"/>
      <c r="K1663" s="30"/>
      <c r="L1663" s="30"/>
    </row>
    <row r="1664" spans="7:12" x14ac:dyDescent="0.25">
      <c r="G1664" s="30"/>
      <c r="H1664" s="30"/>
      <c r="I1664" s="30"/>
      <c r="J1664" s="30"/>
      <c r="K1664" s="30"/>
      <c r="L1664" s="30"/>
    </row>
    <row r="1665" spans="7:12" x14ac:dyDescent="0.25">
      <c r="G1665" s="30"/>
      <c r="H1665" s="30"/>
      <c r="I1665" s="30"/>
      <c r="J1665" s="30"/>
      <c r="K1665" s="30"/>
      <c r="L1665" s="30"/>
    </row>
    <row r="1666" spans="7:12" x14ac:dyDescent="0.25">
      <c r="G1666" s="30"/>
      <c r="H1666" s="30"/>
      <c r="I1666" s="30"/>
      <c r="J1666" s="30"/>
      <c r="K1666" s="30"/>
      <c r="L1666" s="30"/>
    </row>
    <row r="1667" spans="7:12" x14ac:dyDescent="0.25">
      <c r="G1667" s="30"/>
      <c r="H1667" s="30"/>
      <c r="I1667" s="30"/>
      <c r="J1667" s="30"/>
      <c r="K1667" s="30"/>
      <c r="L1667" s="30"/>
    </row>
    <row r="1668" spans="7:12" x14ac:dyDescent="0.25">
      <c r="G1668" s="30"/>
      <c r="H1668" s="30"/>
      <c r="I1668" s="30"/>
      <c r="J1668" s="30"/>
      <c r="K1668" s="30"/>
      <c r="L1668" s="30"/>
    </row>
    <row r="1669" spans="7:12" x14ac:dyDescent="0.25">
      <c r="G1669" s="30"/>
      <c r="H1669" s="30"/>
      <c r="I1669" s="30"/>
      <c r="J1669" s="30"/>
      <c r="K1669" s="30"/>
      <c r="L1669" s="30"/>
    </row>
    <row r="1670" spans="7:12" x14ac:dyDescent="0.25">
      <c r="G1670" s="30"/>
      <c r="H1670" s="30"/>
      <c r="I1670" s="30"/>
      <c r="J1670" s="30"/>
      <c r="K1670" s="30"/>
      <c r="L1670" s="30"/>
    </row>
    <row r="1671" spans="7:12" x14ac:dyDescent="0.25">
      <c r="G1671" s="30"/>
      <c r="H1671" s="30"/>
      <c r="I1671" s="30"/>
      <c r="J1671" s="30"/>
      <c r="K1671" s="30"/>
      <c r="L1671" s="30"/>
    </row>
    <row r="1672" spans="7:12" x14ac:dyDescent="0.25">
      <c r="G1672" s="30"/>
      <c r="H1672" s="30"/>
      <c r="I1672" s="30"/>
      <c r="J1672" s="30"/>
      <c r="K1672" s="30"/>
      <c r="L1672" s="30"/>
    </row>
    <row r="1673" spans="7:12" x14ac:dyDescent="0.25">
      <c r="G1673" s="30"/>
      <c r="H1673" s="30"/>
      <c r="I1673" s="30"/>
      <c r="J1673" s="30"/>
      <c r="K1673" s="30"/>
      <c r="L1673" s="30"/>
    </row>
    <row r="1674" spans="7:12" x14ac:dyDescent="0.25">
      <c r="G1674" s="30"/>
      <c r="H1674" s="30"/>
      <c r="I1674" s="30"/>
      <c r="J1674" s="30"/>
      <c r="K1674" s="30"/>
      <c r="L1674" s="30"/>
    </row>
    <row r="1675" spans="7:12" x14ac:dyDescent="0.25">
      <c r="G1675" s="30"/>
      <c r="H1675" s="30"/>
      <c r="I1675" s="30"/>
      <c r="J1675" s="30"/>
      <c r="K1675" s="30"/>
      <c r="L1675" s="30"/>
    </row>
    <row r="1676" spans="7:12" x14ac:dyDescent="0.25">
      <c r="G1676" s="30"/>
      <c r="H1676" s="30"/>
      <c r="I1676" s="30"/>
      <c r="J1676" s="30"/>
      <c r="K1676" s="30"/>
      <c r="L1676" s="30"/>
    </row>
    <row r="1677" spans="7:12" x14ac:dyDescent="0.25">
      <c r="G1677" s="30"/>
      <c r="H1677" s="30"/>
      <c r="I1677" s="30"/>
      <c r="J1677" s="30"/>
      <c r="K1677" s="30"/>
      <c r="L1677" s="30"/>
    </row>
    <row r="1678" spans="7:12" x14ac:dyDescent="0.25">
      <c r="G1678" s="30"/>
      <c r="H1678" s="30"/>
      <c r="I1678" s="30"/>
      <c r="J1678" s="30"/>
      <c r="K1678" s="30"/>
      <c r="L1678" s="30"/>
    </row>
    <row r="1679" spans="7:12" x14ac:dyDescent="0.25">
      <c r="G1679" s="30"/>
      <c r="H1679" s="30"/>
      <c r="I1679" s="30"/>
      <c r="J1679" s="30"/>
      <c r="K1679" s="30"/>
      <c r="L1679" s="30"/>
    </row>
    <row r="1680" spans="7:12" x14ac:dyDescent="0.25">
      <c r="G1680" s="30"/>
      <c r="H1680" s="30"/>
      <c r="I1680" s="30"/>
      <c r="J1680" s="30"/>
      <c r="K1680" s="30"/>
      <c r="L1680" s="30"/>
    </row>
    <row r="1681" spans="7:12" x14ac:dyDescent="0.25">
      <c r="G1681" s="30"/>
      <c r="H1681" s="30"/>
      <c r="I1681" s="30"/>
      <c r="J1681" s="30"/>
      <c r="K1681" s="30"/>
      <c r="L1681" s="30"/>
    </row>
    <row r="1682" spans="7:12" x14ac:dyDescent="0.25">
      <c r="G1682" s="30"/>
      <c r="H1682" s="30"/>
      <c r="I1682" s="30"/>
      <c r="J1682" s="30"/>
      <c r="K1682" s="30"/>
      <c r="L1682" s="30"/>
    </row>
    <row r="1683" spans="7:12" x14ac:dyDescent="0.25">
      <c r="G1683" s="30"/>
      <c r="H1683" s="30"/>
      <c r="I1683" s="30"/>
      <c r="J1683" s="30"/>
      <c r="K1683" s="30"/>
      <c r="L1683" s="30"/>
    </row>
    <row r="1684" spans="7:12" x14ac:dyDescent="0.25">
      <c r="G1684" s="30"/>
      <c r="H1684" s="30"/>
      <c r="I1684" s="30"/>
      <c r="J1684" s="30"/>
      <c r="K1684" s="30"/>
      <c r="L1684" s="30"/>
    </row>
    <row r="1685" spans="7:12" x14ac:dyDescent="0.25">
      <c r="G1685" s="30"/>
      <c r="H1685" s="30"/>
      <c r="I1685" s="30"/>
      <c r="J1685" s="30"/>
      <c r="K1685" s="30"/>
      <c r="L1685" s="30"/>
    </row>
    <row r="1686" spans="7:12" x14ac:dyDescent="0.25">
      <c r="G1686" s="30"/>
      <c r="H1686" s="30"/>
      <c r="I1686" s="30"/>
      <c r="J1686" s="30"/>
      <c r="K1686" s="30"/>
      <c r="L1686" s="30"/>
    </row>
    <row r="1687" spans="7:12" x14ac:dyDescent="0.25">
      <c r="G1687" s="30"/>
      <c r="H1687" s="30"/>
      <c r="I1687" s="30"/>
      <c r="J1687" s="30"/>
      <c r="K1687" s="30"/>
      <c r="L1687" s="30"/>
    </row>
    <row r="1688" spans="7:12" x14ac:dyDescent="0.25">
      <c r="G1688" s="30"/>
      <c r="H1688" s="30"/>
      <c r="I1688" s="30"/>
      <c r="J1688" s="30"/>
      <c r="K1688" s="30"/>
      <c r="L1688" s="30"/>
    </row>
    <row r="1689" spans="7:12" x14ac:dyDescent="0.25">
      <c r="G1689" s="30"/>
      <c r="H1689" s="30"/>
      <c r="I1689" s="30"/>
      <c r="J1689" s="30"/>
      <c r="K1689" s="30"/>
      <c r="L1689" s="30"/>
    </row>
    <row r="1690" spans="7:12" x14ac:dyDescent="0.25">
      <c r="G1690" s="30"/>
      <c r="H1690" s="30"/>
      <c r="I1690" s="30"/>
      <c r="J1690" s="30"/>
      <c r="K1690" s="30"/>
      <c r="L1690" s="30"/>
    </row>
    <row r="1691" spans="7:12" x14ac:dyDescent="0.25">
      <c r="G1691" s="30"/>
      <c r="H1691" s="30"/>
      <c r="I1691" s="30"/>
      <c r="J1691" s="30"/>
      <c r="K1691" s="30"/>
      <c r="L1691" s="30"/>
    </row>
    <row r="1692" spans="7:12" x14ac:dyDescent="0.25">
      <c r="G1692" s="30"/>
      <c r="H1692" s="30"/>
      <c r="I1692" s="30"/>
      <c r="J1692" s="30"/>
      <c r="K1692" s="30"/>
      <c r="L1692" s="30"/>
    </row>
    <row r="1693" spans="7:12" x14ac:dyDescent="0.25">
      <c r="G1693" s="30"/>
      <c r="H1693" s="30"/>
      <c r="I1693" s="30"/>
      <c r="J1693" s="30"/>
      <c r="K1693" s="30"/>
      <c r="L1693" s="30"/>
    </row>
    <row r="1694" spans="7:12" x14ac:dyDescent="0.25">
      <c r="G1694" s="30"/>
      <c r="H1694" s="30"/>
      <c r="I1694" s="30"/>
      <c r="J1694" s="30"/>
      <c r="K1694" s="30"/>
      <c r="L1694" s="30"/>
    </row>
    <row r="1695" spans="7:12" x14ac:dyDescent="0.25">
      <c r="G1695" s="30"/>
      <c r="H1695" s="30"/>
      <c r="I1695" s="30"/>
      <c r="J1695" s="30"/>
      <c r="K1695" s="30"/>
      <c r="L1695" s="30"/>
    </row>
    <row r="1696" spans="7:12" x14ac:dyDescent="0.25">
      <c r="G1696" s="30"/>
      <c r="H1696" s="30"/>
      <c r="I1696" s="30"/>
      <c r="J1696" s="30"/>
      <c r="K1696" s="30"/>
      <c r="L1696" s="30"/>
    </row>
    <row r="1697" spans="7:12" x14ac:dyDescent="0.25">
      <c r="G1697" s="30"/>
      <c r="H1697" s="30"/>
      <c r="I1697" s="30"/>
      <c r="J1697" s="30"/>
      <c r="K1697" s="30"/>
      <c r="L1697" s="30"/>
    </row>
    <row r="1698" spans="7:12" x14ac:dyDescent="0.25">
      <c r="G1698" s="30"/>
      <c r="H1698" s="30"/>
      <c r="I1698" s="30"/>
      <c r="J1698" s="30"/>
      <c r="K1698" s="30"/>
      <c r="L1698" s="30"/>
    </row>
    <row r="1699" spans="7:12" x14ac:dyDescent="0.25">
      <c r="G1699" s="30"/>
      <c r="H1699" s="30"/>
      <c r="I1699" s="30"/>
      <c r="J1699" s="30"/>
      <c r="K1699" s="30"/>
      <c r="L1699" s="30"/>
    </row>
    <row r="1700" spans="7:12" x14ac:dyDescent="0.25">
      <c r="G1700" s="30"/>
      <c r="H1700" s="30"/>
      <c r="I1700" s="30"/>
      <c r="J1700" s="30"/>
      <c r="K1700" s="30"/>
      <c r="L1700" s="30"/>
    </row>
    <row r="1701" spans="7:12" x14ac:dyDescent="0.25">
      <c r="G1701" s="30"/>
      <c r="H1701" s="30"/>
      <c r="I1701" s="30"/>
      <c r="J1701" s="30"/>
      <c r="K1701" s="30"/>
      <c r="L1701" s="30"/>
    </row>
    <row r="1702" spans="7:12" x14ac:dyDescent="0.25">
      <c r="G1702" s="30"/>
      <c r="H1702" s="30"/>
      <c r="I1702" s="30"/>
      <c r="J1702" s="30"/>
      <c r="K1702" s="30"/>
      <c r="L1702" s="30"/>
    </row>
    <row r="1703" spans="7:12" x14ac:dyDescent="0.25">
      <c r="G1703" s="30"/>
      <c r="H1703" s="30"/>
      <c r="I1703" s="30"/>
      <c r="J1703" s="30"/>
      <c r="K1703" s="30"/>
      <c r="L1703" s="30"/>
    </row>
    <row r="1704" spans="7:12" x14ac:dyDescent="0.25">
      <c r="G1704" s="30"/>
      <c r="H1704" s="30"/>
      <c r="I1704" s="30"/>
      <c r="J1704" s="30"/>
      <c r="K1704" s="30"/>
      <c r="L1704" s="30"/>
    </row>
    <row r="1705" spans="7:12" x14ac:dyDescent="0.25">
      <c r="G1705" s="30"/>
      <c r="H1705" s="30"/>
      <c r="I1705" s="30"/>
      <c r="J1705" s="30"/>
      <c r="K1705" s="30"/>
      <c r="L1705" s="30"/>
    </row>
    <row r="1706" spans="7:12" x14ac:dyDescent="0.25">
      <c r="G1706" s="30"/>
      <c r="H1706" s="30"/>
      <c r="I1706" s="30"/>
      <c r="J1706" s="30"/>
      <c r="K1706" s="30"/>
      <c r="L1706" s="30"/>
    </row>
    <row r="1707" spans="7:12" x14ac:dyDescent="0.25">
      <c r="G1707" s="30"/>
      <c r="H1707" s="30"/>
      <c r="I1707" s="30"/>
      <c r="J1707" s="30"/>
      <c r="K1707" s="30"/>
      <c r="L1707" s="30"/>
    </row>
    <row r="1708" spans="7:12" x14ac:dyDescent="0.25">
      <c r="G1708" s="30"/>
      <c r="H1708" s="30"/>
      <c r="I1708" s="30"/>
      <c r="J1708" s="30"/>
      <c r="K1708" s="30"/>
      <c r="L1708" s="30"/>
    </row>
    <row r="1709" spans="7:12" x14ac:dyDescent="0.25">
      <c r="G1709" s="30"/>
      <c r="H1709" s="30"/>
      <c r="I1709" s="30"/>
      <c r="J1709" s="30"/>
      <c r="K1709" s="30"/>
      <c r="L1709" s="30"/>
    </row>
    <row r="1710" spans="7:12" x14ac:dyDescent="0.25">
      <c r="G1710" s="30"/>
      <c r="H1710" s="30"/>
      <c r="I1710" s="30"/>
      <c r="J1710" s="30"/>
      <c r="K1710" s="30"/>
      <c r="L1710" s="30"/>
    </row>
    <row r="1711" spans="7:12" x14ac:dyDescent="0.25">
      <c r="G1711" s="30"/>
      <c r="H1711" s="30"/>
      <c r="I1711" s="30"/>
      <c r="J1711" s="30"/>
      <c r="K1711" s="30"/>
      <c r="L1711" s="30"/>
    </row>
    <row r="1712" spans="7:12" x14ac:dyDescent="0.25">
      <c r="G1712" s="30"/>
      <c r="H1712" s="30"/>
      <c r="I1712" s="30"/>
      <c r="J1712" s="30"/>
      <c r="K1712" s="30"/>
      <c r="L1712" s="30"/>
    </row>
    <row r="1713" spans="7:12" x14ac:dyDescent="0.25">
      <c r="G1713" s="30"/>
      <c r="H1713" s="30"/>
      <c r="I1713" s="30"/>
      <c r="J1713" s="30"/>
      <c r="K1713" s="30"/>
      <c r="L1713" s="30"/>
    </row>
    <row r="1714" spans="7:12" x14ac:dyDescent="0.25">
      <c r="G1714" s="30"/>
      <c r="H1714" s="30"/>
      <c r="I1714" s="30"/>
      <c r="J1714" s="30"/>
      <c r="K1714" s="30"/>
      <c r="L1714" s="30"/>
    </row>
    <row r="1715" spans="7:12" x14ac:dyDescent="0.25">
      <c r="G1715" s="30"/>
      <c r="H1715" s="30"/>
      <c r="I1715" s="30"/>
      <c r="J1715" s="30"/>
      <c r="K1715" s="30"/>
      <c r="L1715" s="30"/>
    </row>
    <row r="1716" spans="7:12" x14ac:dyDescent="0.25">
      <c r="G1716" s="30"/>
      <c r="H1716" s="30"/>
      <c r="I1716" s="30"/>
      <c r="J1716" s="30"/>
      <c r="K1716" s="30"/>
      <c r="L1716" s="30"/>
    </row>
    <row r="1717" spans="7:12" x14ac:dyDescent="0.25">
      <c r="G1717" s="30"/>
      <c r="H1717" s="30"/>
      <c r="I1717" s="30"/>
      <c r="J1717" s="30"/>
      <c r="K1717" s="30"/>
      <c r="L1717" s="30"/>
    </row>
    <row r="1718" spans="7:12" x14ac:dyDescent="0.25">
      <c r="G1718" s="30"/>
      <c r="H1718" s="30"/>
      <c r="I1718" s="30"/>
      <c r="J1718" s="30"/>
      <c r="K1718" s="30"/>
      <c r="L1718" s="30"/>
    </row>
    <row r="1719" spans="7:12" x14ac:dyDescent="0.25">
      <c r="G1719" s="30"/>
      <c r="H1719" s="30"/>
      <c r="I1719" s="30"/>
      <c r="J1719" s="30"/>
      <c r="K1719" s="30"/>
      <c r="L1719" s="30"/>
    </row>
    <row r="1720" spans="7:12" x14ac:dyDescent="0.25">
      <c r="G1720" s="30"/>
      <c r="H1720" s="30"/>
      <c r="I1720" s="30"/>
      <c r="J1720" s="30"/>
      <c r="K1720" s="30"/>
      <c r="L1720" s="30"/>
    </row>
    <row r="1721" spans="7:12" x14ac:dyDescent="0.25">
      <c r="G1721" s="30"/>
      <c r="H1721" s="30"/>
      <c r="I1721" s="30"/>
      <c r="J1721" s="30"/>
      <c r="K1721" s="30"/>
      <c r="L1721" s="30"/>
    </row>
    <row r="1722" spans="7:12" x14ac:dyDescent="0.25">
      <c r="G1722" s="30"/>
      <c r="H1722" s="30"/>
      <c r="I1722" s="30"/>
      <c r="J1722" s="30"/>
      <c r="K1722" s="30"/>
      <c r="L1722" s="30"/>
    </row>
    <row r="1723" spans="7:12" x14ac:dyDescent="0.25">
      <c r="G1723" s="30"/>
      <c r="H1723" s="30"/>
      <c r="I1723" s="30"/>
      <c r="J1723" s="30"/>
      <c r="K1723" s="30"/>
      <c r="L1723" s="30"/>
    </row>
    <row r="1724" spans="7:12" x14ac:dyDescent="0.25">
      <c r="G1724" s="30"/>
      <c r="H1724" s="30"/>
      <c r="I1724" s="30"/>
      <c r="J1724" s="30"/>
      <c r="K1724" s="30"/>
      <c r="L1724" s="30"/>
    </row>
    <row r="1725" spans="7:12" x14ac:dyDescent="0.25">
      <c r="G1725" s="30"/>
      <c r="H1725" s="30"/>
      <c r="I1725" s="30"/>
      <c r="J1725" s="30"/>
      <c r="K1725" s="30"/>
      <c r="L1725" s="30"/>
    </row>
    <row r="1726" spans="7:12" x14ac:dyDescent="0.25">
      <c r="G1726" s="30"/>
      <c r="H1726" s="30"/>
      <c r="I1726" s="30"/>
      <c r="J1726" s="30"/>
      <c r="K1726" s="30"/>
      <c r="L1726" s="30"/>
    </row>
    <row r="1727" spans="7:12" x14ac:dyDescent="0.25">
      <c r="G1727" s="30"/>
      <c r="H1727" s="30"/>
      <c r="I1727" s="30"/>
      <c r="J1727" s="30"/>
      <c r="K1727" s="30"/>
      <c r="L1727" s="30"/>
    </row>
    <row r="1728" spans="7:12" x14ac:dyDescent="0.25">
      <c r="G1728" s="30"/>
      <c r="H1728" s="30"/>
      <c r="I1728" s="30"/>
      <c r="J1728" s="30"/>
      <c r="K1728" s="30"/>
      <c r="L1728" s="30"/>
    </row>
    <row r="1729" spans="7:12" x14ac:dyDescent="0.25">
      <c r="G1729" s="30"/>
      <c r="H1729" s="30"/>
      <c r="I1729" s="30"/>
      <c r="J1729" s="30"/>
      <c r="K1729" s="30"/>
      <c r="L1729" s="30"/>
    </row>
    <row r="1730" spans="7:12" x14ac:dyDescent="0.25">
      <c r="G1730" s="30"/>
      <c r="H1730" s="30"/>
      <c r="I1730" s="30"/>
      <c r="J1730" s="30"/>
      <c r="K1730" s="30"/>
      <c r="L1730" s="30"/>
    </row>
    <row r="1731" spans="7:12" x14ac:dyDescent="0.25">
      <c r="G1731" s="30"/>
      <c r="H1731" s="30"/>
      <c r="I1731" s="30"/>
      <c r="J1731" s="30"/>
      <c r="K1731" s="30"/>
      <c r="L1731" s="30"/>
    </row>
    <row r="1732" spans="7:12" x14ac:dyDescent="0.25">
      <c r="G1732" s="30"/>
      <c r="H1732" s="30"/>
      <c r="I1732" s="30"/>
      <c r="J1732" s="30"/>
      <c r="K1732" s="30"/>
      <c r="L1732" s="30"/>
    </row>
    <row r="1733" spans="7:12" x14ac:dyDescent="0.25">
      <c r="G1733" s="30"/>
      <c r="H1733" s="30"/>
      <c r="I1733" s="30"/>
      <c r="J1733" s="30"/>
      <c r="K1733" s="30"/>
      <c r="L1733" s="30"/>
    </row>
    <row r="1734" spans="7:12" x14ac:dyDescent="0.25">
      <c r="G1734" s="30"/>
      <c r="H1734" s="30"/>
      <c r="I1734" s="30"/>
      <c r="J1734" s="30"/>
      <c r="K1734" s="30"/>
      <c r="L1734" s="30"/>
    </row>
    <row r="1735" spans="7:12" x14ac:dyDescent="0.25">
      <c r="G1735" s="30"/>
      <c r="H1735" s="30"/>
      <c r="I1735" s="30"/>
      <c r="J1735" s="30"/>
      <c r="K1735" s="30"/>
      <c r="L1735" s="30"/>
    </row>
    <row r="1736" spans="7:12" x14ac:dyDescent="0.25">
      <c r="G1736" s="30"/>
      <c r="H1736" s="30"/>
      <c r="I1736" s="30"/>
      <c r="J1736" s="30"/>
      <c r="K1736" s="30"/>
      <c r="L1736" s="30"/>
    </row>
    <row r="1737" spans="7:12" x14ac:dyDescent="0.25">
      <c r="G1737" s="30"/>
      <c r="H1737" s="30"/>
      <c r="I1737" s="30"/>
      <c r="J1737" s="30"/>
      <c r="K1737" s="30"/>
      <c r="L1737" s="30"/>
    </row>
    <row r="1738" spans="7:12" x14ac:dyDescent="0.25">
      <c r="G1738" s="30"/>
      <c r="H1738" s="30"/>
      <c r="I1738" s="30"/>
      <c r="J1738" s="30"/>
      <c r="K1738" s="30"/>
      <c r="L1738" s="30"/>
    </row>
    <row r="1739" spans="7:12" x14ac:dyDescent="0.25">
      <c r="G1739" s="30"/>
      <c r="H1739" s="30"/>
      <c r="I1739" s="30"/>
      <c r="J1739" s="30"/>
      <c r="K1739" s="30"/>
      <c r="L1739" s="30"/>
    </row>
    <row r="1740" spans="7:12" x14ac:dyDescent="0.25">
      <c r="G1740" s="30"/>
      <c r="H1740" s="30"/>
      <c r="I1740" s="30"/>
      <c r="J1740" s="30"/>
      <c r="K1740" s="30"/>
      <c r="L1740" s="30"/>
    </row>
    <row r="1741" spans="7:12" x14ac:dyDescent="0.25">
      <c r="G1741" s="30"/>
      <c r="H1741" s="30"/>
      <c r="I1741" s="30"/>
      <c r="J1741" s="30"/>
      <c r="K1741" s="30"/>
      <c r="L1741" s="30"/>
    </row>
    <row r="1742" spans="7:12" x14ac:dyDescent="0.25">
      <c r="G1742" s="30"/>
      <c r="H1742" s="30"/>
      <c r="I1742" s="30"/>
      <c r="J1742" s="30"/>
      <c r="K1742" s="30"/>
      <c r="L1742" s="30"/>
    </row>
    <row r="1743" spans="7:12" x14ac:dyDescent="0.25">
      <c r="G1743" s="30"/>
      <c r="H1743" s="30"/>
      <c r="I1743" s="30"/>
      <c r="J1743" s="30"/>
      <c r="K1743" s="30"/>
      <c r="L1743" s="30"/>
    </row>
    <row r="1744" spans="7:12" x14ac:dyDescent="0.25">
      <c r="G1744" s="30"/>
      <c r="H1744" s="30"/>
      <c r="I1744" s="30"/>
      <c r="J1744" s="30"/>
      <c r="K1744" s="30"/>
      <c r="L1744" s="30"/>
    </row>
    <row r="1745" spans="7:12" x14ac:dyDescent="0.25">
      <c r="G1745" s="30"/>
      <c r="H1745" s="30"/>
      <c r="I1745" s="30"/>
      <c r="J1745" s="30"/>
      <c r="K1745" s="30"/>
      <c r="L1745" s="30"/>
    </row>
    <row r="1746" spans="7:12" x14ac:dyDescent="0.25">
      <c r="G1746" s="30"/>
      <c r="H1746" s="30"/>
      <c r="I1746" s="30"/>
      <c r="J1746" s="30"/>
      <c r="K1746" s="30"/>
      <c r="L1746" s="30"/>
    </row>
    <row r="1747" spans="7:12" x14ac:dyDescent="0.25">
      <c r="G1747" s="30"/>
      <c r="H1747" s="30"/>
      <c r="I1747" s="30"/>
      <c r="J1747" s="30"/>
      <c r="K1747" s="30"/>
      <c r="L1747" s="30"/>
    </row>
    <row r="1748" spans="7:12" x14ac:dyDescent="0.25">
      <c r="G1748" s="30"/>
      <c r="H1748" s="30"/>
      <c r="I1748" s="30"/>
      <c r="J1748" s="30"/>
      <c r="K1748" s="30"/>
      <c r="L1748" s="30"/>
    </row>
    <row r="1749" spans="7:12" x14ac:dyDescent="0.25">
      <c r="G1749" s="30"/>
      <c r="H1749" s="30"/>
      <c r="I1749" s="30"/>
      <c r="J1749" s="30"/>
      <c r="K1749" s="30"/>
      <c r="L1749" s="30"/>
    </row>
    <row r="1750" spans="7:12" x14ac:dyDescent="0.25">
      <c r="G1750" s="30"/>
      <c r="H1750" s="30"/>
      <c r="I1750" s="30"/>
      <c r="J1750" s="30"/>
      <c r="K1750" s="30"/>
      <c r="L1750" s="30"/>
    </row>
    <row r="1751" spans="7:12" x14ac:dyDescent="0.25">
      <c r="G1751" s="30"/>
      <c r="H1751" s="30"/>
      <c r="I1751" s="30"/>
      <c r="J1751" s="30"/>
      <c r="K1751" s="30"/>
      <c r="L1751" s="30"/>
    </row>
    <row r="1752" spans="7:12" x14ac:dyDescent="0.25">
      <c r="G1752" s="30"/>
      <c r="H1752" s="30"/>
      <c r="I1752" s="30"/>
      <c r="J1752" s="30"/>
      <c r="K1752" s="30"/>
      <c r="L1752" s="30"/>
    </row>
    <row r="1753" spans="7:12" x14ac:dyDescent="0.25">
      <c r="G1753" s="30"/>
      <c r="H1753" s="30"/>
      <c r="I1753" s="30"/>
      <c r="J1753" s="30"/>
      <c r="K1753" s="30"/>
      <c r="L1753" s="30"/>
    </row>
    <row r="1754" spans="7:12" x14ac:dyDescent="0.25">
      <c r="G1754" s="30"/>
      <c r="H1754" s="30"/>
      <c r="I1754" s="30"/>
      <c r="J1754" s="30"/>
      <c r="K1754" s="30"/>
      <c r="L1754" s="30"/>
    </row>
    <row r="1755" spans="7:12" x14ac:dyDescent="0.25">
      <c r="G1755" s="30"/>
      <c r="H1755" s="30"/>
      <c r="I1755" s="30"/>
      <c r="J1755" s="30"/>
      <c r="K1755" s="30"/>
      <c r="L1755" s="30"/>
    </row>
    <row r="1756" spans="7:12" x14ac:dyDescent="0.25">
      <c r="G1756" s="30"/>
      <c r="H1756" s="30"/>
      <c r="I1756" s="30"/>
      <c r="J1756" s="30"/>
      <c r="K1756" s="30"/>
      <c r="L1756" s="30"/>
    </row>
    <row r="1757" spans="7:12" x14ac:dyDescent="0.25">
      <c r="G1757" s="30"/>
      <c r="H1757" s="30"/>
      <c r="I1757" s="30"/>
      <c r="J1757" s="30"/>
      <c r="K1757" s="30"/>
      <c r="L1757" s="30"/>
    </row>
    <row r="1758" spans="7:12" x14ac:dyDescent="0.25">
      <c r="G1758" s="30"/>
      <c r="H1758" s="30"/>
      <c r="I1758" s="30"/>
      <c r="J1758" s="30"/>
      <c r="K1758" s="30"/>
      <c r="L1758" s="30"/>
    </row>
    <row r="1759" spans="7:12" x14ac:dyDescent="0.25">
      <c r="G1759" s="30"/>
      <c r="H1759" s="30"/>
      <c r="I1759" s="30"/>
      <c r="J1759" s="30"/>
      <c r="K1759" s="30"/>
      <c r="L1759" s="30"/>
    </row>
    <row r="1760" spans="7:12" x14ac:dyDescent="0.25">
      <c r="G1760" s="30"/>
      <c r="H1760" s="30"/>
      <c r="I1760" s="30"/>
      <c r="J1760" s="30"/>
      <c r="K1760" s="30"/>
      <c r="L1760" s="30"/>
    </row>
    <row r="1761" spans="7:12" x14ac:dyDescent="0.25">
      <c r="G1761" s="30"/>
      <c r="H1761" s="30"/>
      <c r="I1761" s="30"/>
      <c r="J1761" s="30"/>
      <c r="K1761" s="30"/>
      <c r="L1761" s="30"/>
    </row>
    <row r="1762" spans="7:12" x14ac:dyDescent="0.25">
      <c r="G1762" s="30"/>
      <c r="H1762" s="30"/>
      <c r="I1762" s="30"/>
      <c r="J1762" s="30"/>
      <c r="K1762" s="30"/>
      <c r="L1762" s="30"/>
    </row>
    <row r="1763" spans="7:12" x14ac:dyDescent="0.25">
      <c r="G1763" s="30"/>
      <c r="H1763" s="30"/>
      <c r="I1763" s="30"/>
      <c r="J1763" s="30"/>
      <c r="K1763" s="30"/>
      <c r="L1763" s="30"/>
    </row>
    <row r="1764" spans="7:12" x14ac:dyDescent="0.25">
      <c r="G1764" s="30"/>
      <c r="H1764" s="30"/>
      <c r="I1764" s="30"/>
      <c r="J1764" s="30"/>
      <c r="K1764" s="30"/>
      <c r="L1764" s="30"/>
    </row>
    <row r="1765" spans="7:12" x14ac:dyDescent="0.25">
      <c r="G1765" s="30"/>
      <c r="H1765" s="30"/>
      <c r="I1765" s="30"/>
      <c r="J1765" s="30"/>
      <c r="K1765" s="30"/>
      <c r="L1765" s="30"/>
    </row>
    <row r="1766" spans="7:12" x14ac:dyDescent="0.25">
      <c r="G1766" s="30"/>
      <c r="H1766" s="30"/>
      <c r="I1766" s="30"/>
      <c r="J1766" s="30"/>
      <c r="K1766" s="30"/>
      <c r="L1766" s="30"/>
    </row>
    <row r="1767" spans="7:12" x14ac:dyDescent="0.25">
      <c r="G1767" s="30"/>
      <c r="H1767" s="30"/>
      <c r="I1767" s="30"/>
      <c r="J1767" s="30"/>
      <c r="K1767" s="30"/>
      <c r="L1767" s="30"/>
    </row>
    <row r="1768" spans="7:12" x14ac:dyDescent="0.25">
      <c r="G1768" s="30"/>
      <c r="H1768" s="30"/>
      <c r="I1768" s="30"/>
      <c r="J1768" s="30"/>
      <c r="K1768" s="30"/>
      <c r="L1768" s="30"/>
    </row>
    <row r="1769" spans="7:12" x14ac:dyDescent="0.25">
      <c r="G1769" s="30"/>
      <c r="H1769" s="30"/>
      <c r="I1769" s="30"/>
      <c r="J1769" s="30"/>
      <c r="K1769" s="30"/>
      <c r="L1769" s="30"/>
    </row>
    <row r="1770" spans="7:12" x14ac:dyDescent="0.25">
      <c r="G1770" s="30"/>
      <c r="H1770" s="30"/>
      <c r="I1770" s="30"/>
      <c r="J1770" s="30"/>
      <c r="K1770" s="30"/>
      <c r="L1770" s="30"/>
    </row>
    <row r="1771" spans="7:12" x14ac:dyDescent="0.25">
      <c r="G1771" s="30"/>
      <c r="H1771" s="30"/>
      <c r="I1771" s="30"/>
      <c r="J1771" s="30"/>
      <c r="K1771" s="30"/>
      <c r="L1771" s="30"/>
    </row>
    <row r="1772" spans="7:12" x14ac:dyDescent="0.25">
      <c r="G1772" s="30"/>
      <c r="H1772" s="30"/>
      <c r="I1772" s="30"/>
      <c r="J1772" s="30"/>
      <c r="K1772" s="30"/>
      <c r="L1772" s="30"/>
    </row>
    <row r="1773" spans="7:12" x14ac:dyDescent="0.25">
      <c r="G1773" s="30"/>
      <c r="H1773" s="30"/>
      <c r="I1773" s="30"/>
      <c r="J1773" s="30"/>
      <c r="K1773" s="30"/>
      <c r="L1773" s="30"/>
    </row>
    <row r="1774" spans="7:12" x14ac:dyDescent="0.25">
      <c r="G1774" s="30"/>
      <c r="H1774" s="30"/>
      <c r="I1774" s="30"/>
      <c r="J1774" s="30"/>
      <c r="K1774" s="30"/>
      <c r="L1774" s="30"/>
    </row>
    <row r="1775" spans="7:12" x14ac:dyDescent="0.25">
      <c r="G1775" s="30"/>
      <c r="H1775" s="30"/>
      <c r="I1775" s="30"/>
      <c r="J1775" s="30"/>
      <c r="K1775" s="30"/>
      <c r="L1775" s="30"/>
    </row>
    <row r="1776" spans="7:12" x14ac:dyDescent="0.25">
      <c r="G1776" s="30"/>
      <c r="H1776" s="30"/>
      <c r="I1776" s="30"/>
      <c r="J1776" s="30"/>
      <c r="K1776" s="30"/>
      <c r="L1776" s="30"/>
    </row>
    <row r="1777" spans="7:12" x14ac:dyDescent="0.25">
      <c r="G1777" s="30"/>
      <c r="H1777" s="30"/>
      <c r="I1777" s="30"/>
      <c r="J1777" s="30"/>
      <c r="K1777" s="30"/>
      <c r="L1777" s="30"/>
    </row>
    <row r="1778" spans="7:12" x14ac:dyDescent="0.25">
      <c r="G1778" s="30"/>
      <c r="H1778" s="30"/>
      <c r="I1778" s="30"/>
      <c r="J1778" s="30"/>
      <c r="K1778" s="30"/>
      <c r="L1778" s="30"/>
    </row>
    <row r="1779" spans="7:12" x14ac:dyDescent="0.25">
      <c r="G1779" s="30"/>
      <c r="H1779" s="30"/>
      <c r="I1779" s="30"/>
      <c r="J1779" s="30"/>
      <c r="K1779" s="30"/>
      <c r="L1779" s="30"/>
    </row>
    <row r="1780" spans="7:12" x14ac:dyDescent="0.25">
      <c r="G1780" s="30"/>
      <c r="H1780" s="30"/>
      <c r="I1780" s="30"/>
      <c r="J1780" s="30"/>
      <c r="K1780" s="30"/>
      <c r="L1780" s="30"/>
    </row>
    <row r="1781" spans="7:12" x14ac:dyDescent="0.25">
      <c r="G1781" s="30"/>
      <c r="H1781" s="30"/>
      <c r="I1781" s="30"/>
      <c r="J1781" s="30"/>
      <c r="K1781" s="30"/>
      <c r="L1781" s="30"/>
    </row>
    <row r="1782" spans="7:12" x14ac:dyDescent="0.25">
      <c r="G1782" s="30"/>
      <c r="H1782" s="30"/>
      <c r="I1782" s="30"/>
      <c r="J1782" s="30"/>
      <c r="K1782" s="30"/>
      <c r="L1782" s="30"/>
    </row>
    <row r="1783" spans="7:12" x14ac:dyDescent="0.25">
      <c r="G1783" s="30"/>
      <c r="H1783" s="30"/>
      <c r="I1783" s="30"/>
      <c r="J1783" s="30"/>
      <c r="K1783" s="30"/>
      <c r="L1783" s="30"/>
    </row>
    <row r="1784" spans="7:12" x14ac:dyDescent="0.25">
      <c r="G1784" s="30"/>
      <c r="H1784" s="30"/>
      <c r="I1784" s="30"/>
      <c r="J1784" s="30"/>
      <c r="K1784" s="30"/>
      <c r="L1784" s="30"/>
    </row>
    <row r="1785" spans="7:12" x14ac:dyDescent="0.25">
      <c r="G1785" s="30"/>
      <c r="H1785" s="30"/>
      <c r="I1785" s="30"/>
      <c r="J1785" s="30"/>
      <c r="K1785" s="30"/>
      <c r="L1785" s="30"/>
    </row>
    <row r="1786" spans="7:12" x14ac:dyDescent="0.25">
      <c r="G1786" s="30"/>
      <c r="H1786" s="30"/>
      <c r="I1786" s="30"/>
      <c r="J1786" s="30"/>
      <c r="K1786" s="30"/>
      <c r="L1786" s="30"/>
    </row>
    <row r="1787" spans="7:12" x14ac:dyDescent="0.25">
      <c r="G1787" s="30"/>
      <c r="H1787" s="30"/>
      <c r="I1787" s="30"/>
      <c r="J1787" s="30"/>
      <c r="K1787" s="30"/>
      <c r="L1787" s="30"/>
    </row>
    <row r="1788" spans="7:12" x14ac:dyDescent="0.25">
      <c r="G1788" s="30"/>
      <c r="H1788" s="30"/>
      <c r="I1788" s="30"/>
      <c r="J1788" s="30"/>
      <c r="K1788" s="30"/>
      <c r="L1788" s="30"/>
    </row>
    <row r="1789" spans="7:12" x14ac:dyDescent="0.25">
      <c r="G1789" s="30"/>
      <c r="H1789" s="30"/>
      <c r="I1789" s="30"/>
      <c r="J1789" s="30"/>
      <c r="K1789" s="30"/>
      <c r="L1789" s="30"/>
    </row>
    <row r="1790" spans="7:12" x14ac:dyDescent="0.25">
      <c r="G1790" s="30"/>
      <c r="H1790" s="30"/>
      <c r="I1790" s="30"/>
      <c r="J1790" s="30"/>
      <c r="K1790" s="30"/>
      <c r="L1790" s="30"/>
    </row>
    <row r="1791" spans="7:12" x14ac:dyDescent="0.25">
      <c r="G1791" s="30"/>
      <c r="H1791" s="30"/>
      <c r="I1791" s="30"/>
      <c r="J1791" s="30"/>
      <c r="K1791" s="30"/>
      <c r="L1791" s="30"/>
    </row>
    <row r="1792" spans="7:12" x14ac:dyDescent="0.25">
      <c r="G1792" s="30"/>
      <c r="H1792" s="30"/>
      <c r="I1792" s="30"/>
      <c r="J1792" s="30"/>
      <c r="K1792" s="30"/>
      <c r="L1792" s="30"/>
    </row>
    <row r="1793" spans="7:12" x14ac:dyDescent="0.25">
      <c r="G1793" s="30"/>
      <c r="H1793" s="30"/>
      <c r="I1793" s="30"/>
      <c r="J1793" s="30"/>
      <c r="K1793" s="30"/>
      <c r="L1793" s="30"/>
    </row>
    <row r="1794" spans="7:12" x14ac:dyDescent="0.25">
      <c r="G1794" s="30"/>
      <c r="H1794" s="30"/>
      <c r="I1794" s="30"/>
      <c r="J1794" s="30"/>
      <c r="K1794" s="30"/>
      <c r="L1794" s="30"/>
    </row>
    <row r="1795" spans="7:12" x14ac:dyDescent="0.25">
      <c r="G1795" s="30"/>
      <c r="H1795" s="30"/>
      <c r="I1795" s="30"/>
      <c r="J1795" s="30"/>
      <c r="K1795" s="30"/>
      <c r="L1795" s="30"/>
    </row>
    <row r="1796" spans="7:12" x14ac:dyDescent="0.25">
      <c r="G1796" s="30"/>
      <c r="H1796" s="30"/>
      <c r="I1796" s="30"/>
      <c r="J1796" s="30"/>
      <c r="K1796" s="30"/>
      <c r="L1796" s="30"/>
    </row>
    <row r="1797" spans="7:12" x14ac:dyDescent="0.25">
      <c r="G1797" s="30"/>
      <c r="H1797" s="30"/>
      <c r="I1797" s="30"/>
      <c r="J1797" s="30"/>
      <c r="K1797" s="30"/>
      <c r="L1797" s="30"/>
    </row>
    <row r="1798" spans="7:12" x14ac:dyDescent="0.25">
      <c r="G1798" s="30"/>
      <c r="H1798" s="30"/>
      <c r="I1798" s="30"/>
      <c r="J1798" s="30"/>
      <c r="K1798" s="30"/>
      <c r="L1798" s="30"/>
    </row>
    <row r="1799" spans="7:12" x14ac:dyDescent="0.25">
      <c r="G1799" s="30"/>
      <c r="H1799" s="30"/>
      <c r="I1799" s="30"/>
      <c r="J1799" s="30"/>
      <c r="K1799" s="30"/>
      <c r="L1799" s="30"/>
    </row>
    <row r="1800" spans="7:12" x14ac:dyDescent="0.25">
      <c r="G1800" s="30"/>
      <c r="H1800" s="30"/>
      <c r="I1800" s="30"/>
      <c r="J1800" s="30"/>
      <c r="K1800" s="30"/>
      <c r="L1800" s="30"/>
    </row>
    <row r="1801" spans="7:12" x14ac:dyDescent="0.25">
      <c r="G1801" s="30"/>
      <c r="H1801" s="30"/>
      <c r="I1801" s="30"/>
      <c r="J1801" s="30"/>
      <c r="K1801" s="30"/>
      <c r="L1801" s="30"/>
    </row>
    <row r="1802" spans="7:12" x14ac:dyDescent="0.25">
      <c r="G1802" s="30"/>
      <c r="H1802" s="30"/>
      <c r="I1802" s="30"/>
      <c r="J1802" s="30"/>
      <c r="K1802" s="30"/>
      <c r="L1802" s="30"/>
    </row>
    <row r="1803" spans="7:12" x14ac:dyDescent="0.25">
      <c r="G1803" s="30"/>
      <c r="H1803" s="30"/>
      <c r="I1803" s="30"/>
      <c r="J1803" s="30"/>
      <c r="K1803" s="30"/>
      <c r="L1803" s="30"/>
    </row>
    <row r="1804" spans="7:12" x14ac:dyDescent="0.25">
      <c r="G1804" s="30"/>
      <c r="H1804" s="30"/>
      <c r="I1804" s="30"/>
      <c r="J1804" s="30"/>
      <c r="K1804" s="30"/>
      <c r="L1804" s="30"/>
    </row>
    <row r="1805" spans="7:12" x14ac:dyDescent="0.25">
      <c r="G1805" s="30"/>
      <c r="H1805" s="30"/>
      <c r="I1805" s="30"/>
      <c r="J1805" s="30"/>
      <c r="K1805" s="30"/>
      <c r="L1805" s="30"/>
    </row>
    <row r="1806" spans="7:12" x14ac:dyDescent="0.25">
      <c r="G1806" s="30"/>
      <c r="H1806" s="30"/>
      <c r="I1806" s="30"/>
      <c r="J1806" s="30"/>
      <c r="K1806" s="30"/>
      <c r="L1806" s="30"/>
    </row>
    <row r="1807" spans="7:12" x14ac:dyDescent="0.25">
      <c r="G1807" s="30"/>
      <c r="H1807" s="30"/>
      <c r="I1807" s="30"/>
      <c r="J1807" s="30"/>
      <c r="K1807" s="30"/>
      <c r="L1807" s="30"/>
    </row>
    <row r="1808" spans="7:12" x14ac:dyDescent="0.25">
      <c r="G1808" s="30"/>
      <c r="H1808" s="30"/>
      <c r="I1808" s="30"/>
      <c r="J1808" s="30"/>
      <c r="K1808" s="30"/>
      <c r="L1808" s="30"/>
    </row>
    <row r="1809" spans="7:12" x14ac:dyDescent="0.25">
      <c r="G1809" s="30"/>
      <c r="H1809" s="30"/>
      <c r="I1809" s="30"/>
      <c r="J1809" s="30"/>
      <c r="K1809" s="30"/>
      <c r="L1809" s="30"/>
    </row>
    <row r="1810" spans="7:12" x14ac:dyDescent="0.25">
      <c r="G1810" s="30"/>
      <c r="H1810" s="30"/>
      <c r="I1810" s="30"/>
      <c r="J1810" s="30"/>
      <c r="K1810" s="30"/>
      <c r="L1810" s="30"/>
    </row>
    <row r="1811" spans="7:12" x14ac:dyDescent="0.25">
      <c r="G1811" s="30"/>
      <c r="H1811" s="30"/>
      <c r="I1811" s="30"/>
      <c r="J1811" s="30"/>
      <c r="K1811" s="30"/>
      <c r="L1811" s="30"/>
    </row>
    <row r="1812" spans="7:12" x14ac:dyDescent="0.25">
      <c r="G1812" s="30"/>
      <c r="H1812" s="30"/>
      <c r="I1812" s="30"/>
      <c r="J1812" s="30"/>
      <c r="K1812" s="30"/>
      <c r="L1812" s="30"/>
    </row>
    <row r="1813" spans="7:12" x14ac:dyDescent="0.25">
      <c r="G1813" s="30"/>
      <c r="H1813" s="30"/>
      <c r="I1813" s="30"/>
      <c r="J1813" s="30"/>
      <c r="K1813" s="30"/>
      <c r="L1813" s="30"/>
    </row>
    <row r="1814" spans="7:12" x14ac:dyDescent="0.25">
      <c r="G1814" s="30"/>
      <c r="H1814" s="30"/>
      <c r="I1814" s="30"/>
      <c r="J1814" s="30"/>
      <c r="K1814" s="30"/>
      <c r="L1814" s="30"/>
    </row>
    <row r="1815" spans="7:12" x14ac:dyDescent="0.25">
      <c r="G1815" s="30"/>
      <c r="H1815" s="30"/>
      <c r="I1815" s="30"/>
      <c r="J1815" s="30"/>
      <c r="K1815" s="30"/>
      <c r="L1815" s="30"/>
    </row>
    <row r="1816" spans="7:12" x14ac:dyDescent="0.25">
      <c r="G1816" s="30"/>
      <c r="H1816" s="30"/>
      <c r="I1816" s="30"/>
      <c r="J1816" s="30"/>
      <c r="K1816" s="30"/>
      <c r="L1816" s="30"/>
    </row>
    <row r="1817" spans="7:12" x14ac:dyDescent="0.25">
      <c r="G1817" s="30"/>
      <c r="H1817" s="30"/>
      <c r="I1817" s="30"/>
      <c r="J1817" s="30"/>
      <c r="K1817" s="30"/>
      <c r="L1817" s="30"/>
    </row>
    <row r="1818" spans="7:12" x14ac:dyDescent="0.25">
      <c r="G1818" s="30"/>
      <c r="H1818" s="30"/>
      <c r="I1818" s="30"/>
      <c r="J1818" s="30"/>
      <c r="K1818" s="30"/>
      <c r="L1818" s="30"/>
    </row>
    <row r="1819" spans="7:12" x14ac:dyDescent="0.25">
      <c r="G1819" s="30"/>
      <c r="H1819" s="30"/>
      <c r="I1819" s="30"/>
      <c r="J1819" s="30"/>
      <c r="K1819" s="30"/>
      <c r="L1819" s="30"/>
    </row>
    <row r="1820" spans="7:12" x14ac:dyDescent="0.25">
      <c r="G1820" s="30"/>
      <c r="H1820" s="30"/>
      <c r="I1820" s="30"/>
      <c r="J1820" s="30"/>
      <c r="K1820" s="30"/>
      <c r="L1820" s="30"/>
    </row>
    <row r="1821" spans="7:12" x14ac:dyDescent="0.25">
      <c r="G1821" s="30"/>
      <c r="H1821" s="30"/>
      <c r="I1821" s="30"/>
      <c r="J1821" s="30"/>
      <c r="K1821" s="30"/>
      <c r="L1821" s="30"/>
    </row>
    <row r="1822" spans="7:12" x14ac:dyDescent="0.25">
      <c r="G1822" s="30"/>
      <c r="H1822" s="30"/>
      <c r="I1822" s="30"/>
      <c r="J1822" s="30"/>
      <c r="K1822" s="30"/>
      <c r="L1822" s="30"/>
    </row>
    <row r="1823" spans="7:12" x14ac:dyDescent="0.25">
      <c r="G1823" s="30"/>
      <c r="H1823" s="30"/>
      <c r="I1823" s="30"/>
      <c r="J1823" s="30"/>
      <c r="K1823" s="30"/>
      <c r="L1823" s="30"/>
    </row>
    <row r="1824" spans="7:12" x14ac:dyDescent="0.25">
      <c r="G1824" s="30"/>
      <c r="H1824" s="30"/>
      <c r="I1824" s="30"/>
      <c r="J1824" s="30"/>
      <c r="K1824" s="30"/>
      <c r="L1824" s="30"/>
    </row>
    <row r="1825" spans="7:12" x14ac:dyDescent="0.25">
      <c r="G1825" s="30"/>
      <c r="H1825" s="30"/>
      <c r="I1825" s="30"/>
      <c r="J1825" s="30"/>
      <c r="K1825" s="30"/>
      <c r="L1825" s="30"/>
    </row>
    <row r="1826" spans="7:12" x14ac:dyDescent="0.25">
      <c r="G1826" s="30"/>
      <c r="H1826" s="30"/>
      <c r="I1826" s="30"/>
      <c r="J1826" s="30"/>
      <c r="K1826" s="30"/>
      <c r="L1826" s="30"/>
    </row>
    <row r="1827" spans="7:12" x14ac:dyDescent="0.25">
      <c r="G1827" s="30"/>
      <c r="H1827" s="30"/>
      <c r="I1827" s="30"/>
      <c r="J1827" s="30"/>
      <c r="K1827" s="30"/>
      <c r="L1827" s="30"/>
    </row>
    <row r="1828" spans="7:12" x14ac:dyDescent="0.25">
      <c r="G1828" s="30"/>
      <c r="H1828" s="30"/>
      <c r="I1828" s="30"/>
      <c r="J1828" s="30"/>
      <c r="K1828" s="30"/>
      <c r="L1828" s="30"/>
    </row>
    <row r="1829" spans="7:12" x14ac:dyDescent="0.25">
      <c r="G1829" s="30"/>
      <c r="H1829" s="30"/>
      <c r="I1829" s="30"/>
      <c r="J1829" s="30"/>
      <c r="K1829" s="30"/>
      <c r="L1829" s="30"/>
    </row>
    <row r="1830" spans="7:12" x14ac:dyDescent="0.25">
      <c r="G1830" s="30"/>
      <c r="H1830" s="30"/>
      <c r="I1830" s="30"/>
      <c r="J1830" s="30"/>
      <c r="K1830" s="30"/>
      <c r="L1830" s="30"/>
    </row>
    <row r="1831" spans="7:12" x14ac:dyDescent="0.25">
      <c r="G1831" s="30"/>
      <c r="H1831" s="30"/>
      <c r="I1831" s="30"/>
      <c r="J1831" s="30"/>
      <c r="K1831" s="30"/>
      <c r="L1831" s="30"/>
    </row>
    <row r="1832" spans="7:12" x14ac:dyDescent="0.25">
      <c r="G1832" s="30"/>
      <c r="H1832" s="30"/>
      <c r="I1832" s="30"/>
      <c r="J1832" s="30"/>
      <c r="K1832" s="30"/>
      <c r="L1832" s="30"/>
    </row>
    <row r="1833" spans="7:12" x14ac:dyDescent="0.25">
      <c r="G1833" s="30"/>
      <c r="H1833" s="30"/>
      <c r="I1833" s="30"/>
      <c r="J1833" s="30"/>
      <c r="K1833" s="30"/>
      <c r="L1833" s="30"/>
    </row>
    <row r="1834" spans="7:12" x14ac:dyDescent="0.25">
      <c r="G1834" s="30"/>
      <c r="H1834" s="30"/>
      <c r="I1834" s="30"/>
      <c r="J1834" s="30"/>
      <c r="K1834" s="30"/>
      <c r="L1834" s="30"/>
    </row>
    <row r="1835" spans="7:12" x14ac:dyDescent="0.25">
      <c r="G1835" s="30"/>
      <c r="H1835" s="30"/>
      <c r="I1835" s="30"/>
      <c r="J1835" s="30"/>
      <c r="K1835" s="30"/>
      <c r="L1835" s="30"/>
    </row>
    <row r="1836" spans="7:12" x14ac:dyDescent="0.25">
      <c r="G1836" s="30"/>
      <c r="H1836" s="30"/>
      <c r="I1836" s="30"/>
      <c r="J1836" s="30"/>
      <c r="K1836" s="30"/>
      <c r="L1836" s="30"/>
    </row>
    <row r="1837" spans="7:12" x14ac:dyDescent="0.25">
      <c r="G1837" s="30"/>
      <c r="H1837" s="30"/>
      <c r="I1837" s="30"/>
      <c r="J1837" s="30"/>
      <c r="K1837" s="30"/>
      <c r="L1837" s="30"/>
    </row>
    <row r="1838" spans="7:12" x14ac:dyDescent="0.25">
      <c r="G1838" s="30"/>
      <c r="H1838" s="30"/>
      <c r="I1838" s="30"/>
      <c r="J1838" s="30"/>
      <c r="K1838" s="30"/>
      <c r="L1838" s="30"/>
    </row>
    <row r="1839" spans="7:12" x14ac:dyDescent="0.25">
      <c r="G1839" s="30"/>
      <c r="H1839" s="30"/>
      <c r="I1839" s="30"/>
      <c r="J1839" s="30"/>
      <c r="K1839" s="30"/>
      <c r="L1839" s="30"/>
    </row>
    <row r="1840" spans="7:12" x14ac:dyDescent="0.25">
      <c r="G1840" s="30"/>
      <c r="H1840" s="30"/>
      <c r="I1840" s="30"/>
      <c r="J1840" s="30"/>
      <c r="K1840" s="30"/>
      <c r="L1840" s="30"/>
    </row>
    <row r="1841" spans="7:12" x14ac:dyDescent="0.25">
      <c r="G1841" s="30"/>
      <c r="H1841" s="30"/>
      <c r="I1841" s="30"/>
      <c r="J1841" s="30"/>
      <c r="K1841" s="30"/>
      <c r="L1841" s="30"/>
    </row>
    <row r="1842" spans="7:12" x14ac:dyDescent="0.25">
      <c r="G1842" s="30"/>
      <c r="H1842" s="30"/>
      <c r="I1842" s="30"/>
      <c r="J1842" s="30"/>
      <c r="K1842" s="30"/>
      <c r="L1842" s="30"/>
    </row>
    <row r="1843" spans="7:12" x14ac:dyDescent="0.25">
      <c r="G1843" s="30"/>
      <c r="H1843" s="30"/>
      <c r="I1843" s="30"/>
      <c r="J1843" s="30"/>
      <c r="K1843" s="30"/>
      <c r="L1843" s="30"/>
    </row>
    <row r="1844" spans="7:12" x14ac:dyDescent="0.25">
      <c r="G1844" s="30"/>
      <c r="H1844" s="30"/>
      <c r="I1844" s="30"/>
      <c r="J1844" s="30"/>
      <c r="K1844" s="30"/>
      <c r="L1844" s="30"/>
    </row>
    <row r="1845" spans="7:12" x14ac:dyDescent="0.25">
      <c r="G1845" s="30"/>
      <c r="H1845" s="30"/>
      <c r="I1845" s="30"/>
      <c r="J1845" s="30"/>
      <c r="K1845" s="30"/>
      <c r="L1845" s="30"/>
    </row>
    <row r="1846" spans="7:12" x14ac:dyDescent="0.25">
      <c r="G1846" s="30"/>
      <c r="H1846" s="30"/>
      <c r="I1846" s="30"/>
      <c r="J1846" s="30"/>
      <c r="K1846" s="30"/>
      <c r="L1846" s="30"/>
    </row>
    <row r="1847" spans="7:12" x14ac:dyDescent="0.25">
      <c r="G1847" s="30"/>
      <c r="H1847" s="30"/>
      <c r="I1847" s="30"/>
      <c r="J1847" s="30"/>
      <c r="K1847" s="30"/>
      <c r="L1847" s="30"/>
    </row>
    <row r="1848" spans="7:12" x14ac:dyDescent="0.25">
      <c r="G1848" s="30"/>
      <c r="H1848" s="30"/>
      <c r="I1848" s="30"/>
      <c r="J1848" s="30"/>
      <c r="K1848" s="30"/>
      <c r="L1848" s="30"/>
    </row>
    <row r="1849" spans="7:12" x14ac:dyDescent="0.25">
      <c r="G1849" s="30"/>
      <c r="H1849" s="30"/>
      <c r="I1849" s="30"/>
      <c r="J1849" s="30"/>
      <c r="K1849" s="30"/>
      <c r="L1849" s="30"/>
    </row>
    <row r="1850" spans="7:12" x14ac:dyDescent="0.25">
      <c r="G1850" s="30"/>
      <c r="H1850" s="30"/>
      <c r="I1850" s="30"/>
      <c r="J1850" s="30"/>
      <c r="K1850" s="30"/>
      <c r="L1850" s="30"/>
    </row>
    <row r="1851" spans="7:12" x14ac:dyDescent="0.25">
      <c r="G1851" s="30"/>
      <c r="H1851" s="30"/>
      <c r="I1851" s="30"/>
      <c r="J1851" s="30"/>
      <c r="K1851" s="30"/>
      <c r="L1851" s="30"/>
    </row>
    <row r="1852" spans="7:12" x14ac:dyDescent="0.25">
      <c r="G1852" s="30"/>
      <c r="H1852" s="30"/>
      <c r="I1852" s="30"/>
      <c r="J1852" s="30"/>
      <c r="K1852" s="30"/>
      <c r="L1852" s="30"/>
    </row>
    <row r="1853" spans="7:12" x14ac:dyDescent="0.25">
      <c r="G1853" s="30"/>
      <c r="H1853" s="30"/>
      <c r="I1853" s="30"/>
      <c r="J1853" s="30"/>
      <c r="K1853" s="30"/>
      <c r="L1853" s="30"/>
    </row>
    <row r="1854" spans="7:12" x14ac:dyDescent="0.25">
      <c r="G1854" s="30"/>
      <c r="H1854" s="30"/>
      <c r="I1854" s="30"/>
      <c r="J1854" s="30"/>
      <c r="K1854" s="30"/>
      <c r="L1854" s="30"/>
    </row>
    <row r="1855" spans="7:12" x14ac:dyDescent="0.25">
      <c r="G1855" s="30"/>
      <c r="H1855" s="30"/>
      <c r="I1855" s="30"/>
      <c r="J1855" s="30"/>
      <c r="K1855" s="30"/>
      <c r="L1855" s="30"/>
    </row>
    <row r="1856" spans="7:12" x14ac:dyDescent="0.25">
      <c r="G1856" s="30"/>
      <c r="H1856" s="30"/>
      <c r="I1856" s="30"/>
      <c r="J1856" s="30"/>
      <c r="K1856" s="30"/>
      <c r="L1856" s="30"/>
    </row>
    <row r="1857" spans="7:12" x14ac:dyDescent="0.25">
      <c r="G1857" s="30"/>
      <c r="H1857" s="30"/>
      <c r="I1857" s="30"/>
      <c r="J1857" s="30"/>
      <c r="K1857" s="30"/>
      <c r="L1857" s="30"/>
    </row>
    <row r="1858" spans="7:12" x14ac:dyDescent="0.25">
      <c r="G1858" s="30"/>
      <c r="H1858" s="30"/>
      <c r="I1858" s="30"/>
      <c r="J1858" s="30"/>
      <c r="K1858" s="30"/>
      <c r="L1858" s="30"/>
    </row>
    <row r="1859" spans="7:12" x14ac:dyDescent="0.25">
      <c r="G1859" s="30"/>
      <c r="H1859" s="30"/>
      <c r="I1859" s="30"/>
      <c r="J1859" s="30"/>
      <c r="K1859" s="30"/>
      <c r="L1859" s="30"/>
    </row>
    <row r="1860" spans="7:12" x14ac:dyDescent="0.25">
      <c r="G1860" s="30"/>
      <c r="H1860" s="30"/>
      <c r="I1860" s="30"/>
      <c r="J1860" s="30"/>
      <c r="K1860" s="30"/>
      <c r="L1860" s="30"/>
    </row>
    <row r="1861" spans="7:12" x14ac:dyDescent="0.25">
      <c r="G1861" s="30"/>
      <c r="H1861" s="30"/>
      <c r="I1861" s="30"/>
      <c r="J1861" s="30"/>
      <c r="K1861" s="30"/>
      <c r="L1861" s="30"/>
    </row>
    <row r="1862" spans="7:12" x14ac:dyDescent="0.25">
      <c r="G1862" s="30"/>
      <c r="H1862" s="30"/>
      <c r="I1862" s="30"/>
      <c r="J1862" s="30"/>
      <c r="K1862" s="30"/>
      <c r="L1862" s="30"/>
    </row>
    <row r="1863" spans="7:12" x14ac:dyDescent="0.25">
      <c r="G1863" s="30"/>
      <c r="H1863" s="30"/>
      <c r="I1863" s="30"/>
      <c r="J1863" s="30"/>
      <c r="K1863" s="30"/>
      <c r="L1863" s="30"/>
    </row>
    <row r="1864" spans="7:12" x14ac:dyDescent="0.25">
      <c r="G1864" s="30"/>
      <c r="H1864" s="30"/>
      <c r="I1864" s="30"/>
      <c r="J1864" s="30"/>
      <c r="K1864" s="30"/>
      <c r="L1864" s="30"/>
    </row>
    <row r="1865" spans="7:12" x14ac:dyDescent="0.25">
      <c r="G1865" s="30"/>
      <c r="H1865" s="30"/>
      <c r="I1865" s="30"/>
      <c r="J1865" s="30"/>
      <c r="K1865" s="30"/>
      <c r="L1865" s="30"/>
    </row>
    <row r="1866" spans="7:12" x14ac:dyDescent="0.25">
      <c r="G1866" s="30"/>
      <c r="H1866" s="30"/>
      <c r="I1866" s="30"/>
      <c r="J1866" s="30"/>
      <c r="K1866" s="30"/>
      <c r="L1866" s="30"/>
    </row>
    <row r="1867" spans="7:12" x14ac:dyDescent="0.25">
      <c r="G1867" s="30"/>
      <c r="H1867" s="30"/>
      <c r="I1867" s="30"/>
      <c r="J1867" s="30"/>
      <c r="K1867" s="30"/>
      <c r="L1867" s="30"/>
    </row>
    <row r="1868" spans="7:12" x14ac:dyDescent="0.25">
      <c r="G1868" s="30"/>
      <c r="H1868" s="30"/>
      <c r="I1868" s="30"/>
      <c r="J1868" s="30"/>
      <c r="K1868" s="30"/>
      <c r="L1868" s="30"/>
    </row>
    <row r="1869" spans="7:12" x14ac:dyDescent="0.25">
      <c r="G1869" s="30"/>
      <c r="H1869" s="30"/>
      <c r="I1869" s="30"/>
      <c r="J1869" s="30"/>
      <c r="K1869" s="30"/>
      <c r="L1869" s="30"/>
    </row>
    <row r="1870" spans="7:12" x14ac:dyDescent="0.25">
      <c r="G1870" s="30"/>
      <c r="H1870" s="30"/>
      <c r="I1870" s="30"/>
      <c r="J1870" s="30"/>
      <c r="K1870" s="30"/>
      <c r="L1870" s="30"/>
    </row>
    <row r="1871" spans="7:12" x14ac:dyDescent="0.25">
      <c r="G1871" s="30"/>
      <c r="H1871" s="30"/>
      <c r="I1871" s="30"/>
      <c r="J1871" s="30"/>
      <c r="K1871" s="30"/>
      <c r="L1871" s="30"/>
    </row>
    <row r="1872" spans="7:12" x14ac:dyDescent="0.25">
      <c r="G1872" s="30"/>
      <c r="H1872" s="30"/>
      <c r="I1872" s="30"/>
      <c r="J1872" s="30"/>
      <c r="K1872" s="30"/>
      <c r="L1872" s="30"/>
    </row>
    <row r="1873" spans="7:12" x14ac:dyDescent="0.25">
      <c r="G1873" s="30"/>
      <c r="H1873" s="30"/>
      <c r="I1873" s="30"/>
      <c r="J1873" s="30"/>
      <c r="K1873" s="30"/>
      <c r="L1873" s="30"/>
    </row>
    <row r="1874" spans="7:12" x14ac:dyDescent="0.25">
      <c r="G1874" s="30"/>
      <c r="H1874" s="30"/>
      <c r="I1874" s="30"/>
      <c r="J1874" s="30"/>
      <c r="K1874" s="30"/>
      <c r="L1874" s="30"/>
    </row>
    <row r="1875" spans="7:12" x14ac:dyDescent="0.25">
      <c r="G1875" s="30"/>
      <c r="H1875" s="30"/>
      <c r="I1875" s="30"/>
      <c r="J1875" s="30"/>
      <c r="K1875" s="30"/>
      <c r="L1875" s="30"/>
    </row>
    <row r="1876" spans="7:12" x14ac:dyDescent="0.25">
      <c r="G1876" s="30"/>
      <c r="H1876" s="30"/>
      <c r="I1876" s="30"/>
      <c r="J1876" s="30"/>
      <c r="K1876" s="30"/>
      <c r="L1876" s="30"/>
    </row>
    <row r="1877" spans="7:12" x14ac:dyDescent="0.25">
      <c r="G1877" s="30"/>
      <c r="H1877" s="30"/>
      <c r="I1877" s="30"/>
      <c r="J1877" s="30"/>
      <c r="K1877" s="30"/>
      <c r="L1877" s="30"/>
    </row>
    <row r="1878" spans="7:12" x14ac:dyDescent="0.25">
      <c r="G1878" s="30"/>
      <c r="H1878" s="30"/>
      <c r="I1878" s="30"/>
      <c r="J1878" s="30"/>
      <c r="K1878" s="30"/>
      <c r="L1878" s="30"/>
    </row>
    <row r="1879" spans="7:12" x14ac:dyDescent="0.25">
      <c r="G1879" s="30"/>
      <c r="H1879" s="30"/>
      <c r="I1879" s="30"/>
      <c r="J1879" s="30"/>
      <c r="K1879" s="30"/>
      <c r="L1879" s="30"/>
    </row>
    <row r="1880" spans="7:12" x14ac:dyDescent="0.25">
      <c r="G1880" s="30"/>
      <c r="H1880" s="30"/>
      <c r="I1880" s="30"/>
      <c r="J1880" s="30"/>
      <c r="K1880" s="30"/>
      <c r="L1880" s="30"/>
    </row>
    <row r="1881" spans="7:12" x14ac:dyDescent="0.25">
      <c r="G1881" s="30"/>
      <c r="H1881" s="30"/>
      <c r="I1881" s="30"/>
      <c r="J1881" s="30"/>
      <c r="K1881" s="30"/>
      <c r="L1881" s="30"/>
    </row>
    <row r="1882" spans="7:12" x14ac:dyDescent="0.25">
      <c r="G1882" s="30"/>
      <c r="H1882" s="30"/>
      <c r="I1882" s="30"/>
      <c r="J1882" s="30"/>
      <c r="K1882" s="30"/>
      <c r="L1882" s="30"/>
    </row>
    <row r="1883" spans="7:12" x14ac:dyDescent="0.25">
      <c r="G1883" s="30"/>
      <c r="H1883" s="30"/>
      <c r="I1883" s="30"/>
      <c r="J1883" s="30"/>
      <c r="K1883" s="30"/>
      <c r="L1883" s="30"/>
    </row>
    <row r="1884" spans="7:12" x14ac:dyDescent="0.25">
      <c r="G1884" s="30"/>
      <c r="H1884" s="30"/>
      <c r="I1884" s="30"/>
      <c r="J1884" s="30"/>
      <c r="K1884" s="30"/>
      <c r="L1884" s="30"/>
    </row>
    <row r="1885" spans="7:12" x14ac:dyDescent="0.25">
      <c r="G1885" s="30"/>
      <c r="H1885" s="30"/>
      <c r="I1885" s="30"/>
      <c r="J1885" s="30"/>
      <c r="K1885" s="30"/>
      <c r="L1885" s="30"/>
    </row>
    <row r="1886" spans="7:12" x14ac:dyDescent="0.25">
      <c r="G1886" s="30"/>
      <c r="H1886" s="30"/>
      <c r="I1886" s="30"/>
      <c r="J1886" s="30"/>
      <c r="K1886" s="30"/>
      <c r="L1886" s="30"/>
    </row>
    <row r="1887" spans="7:12" x14ac:dyDescent="0.25">
      <c r="G1887" s="30"/>
      <c r="H1887" s="30"/>
      <c r="I1887" s="30"/>
      <c r="J1887" s="30"/>
      <c r="K1887" s="30"/>
      <c r="L1887" s="30"/>
    </row>
    <row r="1888" spans="7:12" x14ac:dyDescent="0.25">
      <c r="G1888" s="30"/>
      <c r="H1888" s="30"/>
      <c r="I1888" s="30"/>
      <c r="J1888" s="30"/>
      <c r="K1888" s="30"/>
      <c r="L1888" s="30"/>
    </row>
    <row r="1889" spans="7:12" x14ac:dyDescent="0.25">
      <c r="G1889" s="30"/>
      <c r="H1889" s="30"/>
      <c r="I1889" s="30"/>
      <c r="J1889" s="30"/>
      <c r="K1889" s="30"/>
      <c r="L1889" s="30"/>
    </row>
    <row r="1890" spans="7:12" x14ac:dyDescent="0.25">
      <c r="G1890" s="30"/>
      <c r="H1890" s="30"/>
      <c r="I1890" s="30"/>
      <c r="J1890" s="30"/>
      <c r="K1890" s="30"/>
      <c r="L1890" s="30"/>
    </row>
    <row r="1891" spans="7:12" x14ac:dyDescent="0.25">
      <c r="G1891" s="30"/>
      <c r="H1891" s="30"/>
      <c r="I1891" s="30"/>
      <c r="J1891" s="30"/>
      <c r="K1891" s="30"/>
      <c r="L1891" s="30"/>
    </row>
    <row r="1892" spans="7:12" x14ac:dyDescent="0.25">
      <c r="G1892" s="30"/>
      <c r="H1892" s="30"/>
      <c r="I1892" s="30"/>
      <c r="J1892" s="30"/>
      <c r="K1892" s="30"/>
      <c r="L1892" s="30"/>
    </row>
    <row r="1893" spans="7:12" x14ac:dyDescent="0.25">
      <c r="G1893" s="30"/>
      <c r="H1893" s="30"/>
      <c r="I1893" s="30"/>
      <c r="J1893" s="30"/>
      <c r="K1893" s="30"/>
      <c r="L1893" s="30"/>
    </row>
    <row r="1894" spans="7:12" x14ac:dyDescent="0.25">
      <c r="G1894" s="30"/>
      <c r="H1894" s="30"/>
      <c r="I1894" s="30"/>
      <c r="J1894" s="30"/>
      <c r="K1894" s="30"/>
      <c r="L1894" s="30"/>
    </row>
    <row r="1895" spans="7:12" x14ac:dyDescent="0.25">
      <c r="G1895" s="30"/>
      <c r="H1895" s="30"/>
      <c r="I1895" s="30"/>
      <c r="J1895" s="30"/>
      <c r="K1895" s="30"/>
      <c r="L1895" s="30"/>
    </row>
    <row r="1896" spans="7:12" x14ac:dyDescent="0.25">
      <c r="G1896" s="30"/>
      <c r="H1896" s="30"/>
      <c r="I1896" s="30"/>
      <c r="J1896" s="30"/>
      <c r="K1896" s="30"/>
      <c r="L1896" s="30"/>
    </row>
    <row r="1897" spans="7:12" x14ac:dyDescent="0.25">
      <c r="G1897" s="30"/>
      <c r="H1897" s="30"/>
      <c r="I1897" s="30"/>
      <c r="J1897" s="30"/>
      <c r="K1897" s="30"/>
      <c r="L1897" s="30"/>
    </row>
    <row r="1898" spans="7:12" x14ac:dyDescent="0.25">
      <c r="G1898" s="30"/>
      <c r="H1898" s="30"/>
      <c r="I1898" s="30"/>
      <c r="J1898" s="30"/>
      <c r="K1898" s="30"/>
      <c r="L1898" s="30"/>
    </row>
    <row r="1899" spans="7:12" x14ac:dyDescent="0.25">
      <c r="G1899" s="30"/>
      <c r="H1899" s="30"/>
      <c r="I1899" s="30"/>
      <c r="J1899" s="30"/>
      <c r="K1899" s="30"/>
      <c r="L1899" s="30"/>
    </row>
    <row r="1900" spans="7:12" x14ac:dyDescent="0.25">
      <c r="G1900" s="30"/>
      <c r="H1900" s="30"/>
      <c r="I1900" s="30"/>
      <c r="J1900" s="30"/>
      <c r="K1900" s="30"/>
      <c r="L1900" s="30"/>
    </row>
    <row r="1901" spans="7:12" x14ac:dyDescent="0.25">
      <c r="G1901" s="30"/>
      <c r="H1901" s="30"/>
      <c r="I1901" s="30"/>
      <c r="J1901" s="30"/>
      <c r="K1901" s="30"/>
      <c r="L1901" s="30"/>
    </row>
    <row r="1902" spans="7:12" x14ac:dyDescent="0.25">
      <c r="G1902" s="30"/>
      <c r="H1902" s="30"/>
      <c r="I1902" s="30"/>
      <c r="J1902" s="30"/>
      <c r="K1902" s="30"/>
      <c r="L1902" s="30"/>
    </row>
    <row r="1903" spans="7:12" x14ac:dyDescent="0.25">
      <c r="G1903" s="30"/>
      <c r="H1903" s="30"/>
      <c r="I1903" s="30"/>
      <c r="J1903" s="30"/>
      <c r="K1903" s="30"/>
      <c r="L1903" s="30"/>
    </row>
    <row r="1904" spans="7:12" x14ac:dyDescent="0.25">
      <c r="G1904" s="30"/>
      <c r="H1904" s="30"/>
      <c r="I1904" s="30"/>
      <c r="J1904" s="30"/>
      <c r="K1904" s="30"/>
      <c r="L1904" s="30"/>
    </row>
    <row r="1905" spans="7:12" x14ac:dyDescent="0.25">
      <c r="G1905" s="30"/>
      <c r="H1905" s="30"/>
      <c r="I1905" s="30"/>
      <c r="J1905" s="30"/>
      <c r="K1905" s="30"/>
      <c r="L1905" s="30"/>
    </row>
    <row r="1906" spans="7:12" x14ac:dyDescent="0.25">
      <c r="G1906" s="30"/>
      <c r="H1906" s="30"/>
      <c r="I1906" s="30"/>
      <c r="J1906" s="30"/>
      <c r="K1906" s="30"/>
      <c r="L1906" s="30"/>
    </row>
    <row r="1907" spans="7:12" x14ac:dyDescent="0.25">
      <c r="G1907" s="30"/>
      <c r="H1907" s="30"/>
      <c r="I1907" s="30"/>
      <c r="J1907" s="30"/>
      <c r="K1907" s="30"/>
      <c r="L1907" s="30"/>
    </row>
    <row r="1908" spans="7:12" x14ac:dyDescent="0.25">
      <c r="G1908" s="30"/>
      <c r="H1908" s="30"/>
      <c r="I1908" s="30"/>
      <c r="J1908" s="30"/>
      <c r="K1908" s="30"/>
      <c r="L1908" s="30"/>
    </row>
    <row r="1909" spans="7:12" x14ac:dyDescent="0.25">
      <c r="G1909" s="30"/>
      <c r="H1909" s="30"/>
      <c r="I1909" s="30"/>
      <c r="J1909" s="30"/>
      <c r="K1909" s="30"/>
      <c r="L1909" s="30"/>
    </row>
    <row r="1910" spans="7:12" x14ac:dyDescent="0.25">
      <c r="G1910" s="30"/>
      <c r="H1910" s="30"/>
      <c r="I1910" s="30"/>
      <c r="J1910" s="30"/>
      <c r="K1910" s="30"/>
      <c r="L1910" s="30"/>
    </row>
    <row r="1911" spans="7:12" x14ac:dyDescent="0.25">
      <c r="G1911" s="30"/>
      <c r="H1911" s="30"/>
      <c r="I1911" s="30"/>
      <c r="J1911" s="30"/>
      <c r="K1911" s="30"/>
      <c r="L1911" s="30"/>
    </row>
    <row r="1912" spans="7:12" x14ac:dyDescent="0.25">
      <c r="G1912" s="30"/>
      <c r="H1912" s="30"/>
      <c r="I1912" s="30"/>
      <c r="J1912" s="30"/>
      <c r="K1912" s="30"/>
      <c r="L1912" s="30"/>
    </row>
    <row r="1913" spans="7:12" x14ac:dyDescent="0.25">
      <c r="G1913" s="30"/>
      <c r="H1913" s="30"/>
      <c r="I1913" s="30"/>
      <c r="J1913" s="30"/>
      <c r="K1913" s="30"/>
      <c r="L1913" s="30"/>
    </row>
    <row r="1914" spans="7:12" x14ac:dyDescent="0.25">
      <c r="G1914" s="30"/>
      <c r="H1914" s="30"/>
      <c r="I1914" s="30"/>
      <c r="J1914" s="30"/>
      <c r="K1914" s="30"/>
      <c r="L1914" s="30"/>
    </row>
    <row r="1915" spans="7:12" x14ac:dyDescent="0.25">
      <c r="G1915" s="30"/>
      <c r="H1915" s="30"/>
      <c r="I1915" s="30"/>
      <c r="J1915" s="30"/>
      <c r="K1915" s="30"/>
      <c r="L1915" s="30"/>
    </row>
    <row r="1916" spans="7:12" x14ac:dyDescent="0.25">
      <c r="G1916" s="30"/>
      <c r="H1916" s="30"/>
      <c r="I1916" s="30"/>
      <c r="J1916" s="30"/>
      <c r="K1916" s="30"/>
      <c r="L1916" s="30"/>
    </row>
    <row r="1917" spans="7:12" x14ac:dyDescent="0.25">
      <c r="G1917" s="30"/>
      <c r="H1917" s="30"/>
      <c r="I1917" s="30"/>
      <c r="J1917" s="30"/>
      <c r="K1917" s="30"/>
      <c r="L1917" s="30"/>
    </row>
    <row r="1918" spans="7:12" x14ac:dyDescent="0.25">
      <c r="G1918" s="30"/>
      <c r="H1918" s="30"/>
      <c r="I1918" s="30"/>
      <c r="J1918" s="30"/>
      <c r="K1918" s="30"/>
      <c r="L1918" s="30"/>
    </row>
    <row r="1919" spans="7:12" x14ac:dyDescent="0.25">
      <c r="G1919" s="30"/>
      <c r="H1919" s="30"/>
      <c r="I1919" s="30"/>
      <c r="J1919" s="30"/>
      <c r="K1919" s="30"/>
      <c r="L1919" s="30"/>
    </row>
    <row r="1920" spans="7:12" x14ac:dyDescent="0.25">
      <c r="G1920" s="30"/>
      <c r="H1920" s="30"/>
      <c r="I1920" s="30"/>
      <c r="J1920" s="30"/>
      <c r="K1920" s="30"/>
      <c r="L1920" s="30"/>
    </row>
    <row r="1921" spans="7:12" x14ac:dyDescent="0.25">
      <c r="G1921" s="30"/>
      <c r="H1921" s="30"/>
      <c r="I1921" s="30"/>
      <c r="J1921" s="30"/>
      <c r="K1921" s="30"/>
      <c r="L1921" s="30"/>
    </row>
    <row r="1922" spans="7:12" x14ac:dyDescent="0.25">
      <c r="G1922" s="30"/>
      <c r="H1922" s="30"/>
      <c r="I1922" s="30"/>
      <c r="J1922" s="30"/>
      <c r="K1922" s="30"/>
      <c r="L1922" s="30"/>
    </row>
    <row r="1923" spans="7:12" x14ac:dyDescent="0.25">
      <c r="G1923" s="30"/>
      <c r="H1923" s="30"/>
      <c r="I1923" s="30"/>
      <c r="J1923" s="30"/>
      <c r="K1923" s="30"/>
      <c r="L1923" s="30"/>
    </row>
    <row r="1924" spans="7:12" x14ac:dyDescent="0.25">
      <c r="G1924" s="30"/>
      <c r="H1924" s="30"/>
      <c r="I1924" s="30"/>
      <c r="J1924" s="30"/>
      <c r="K1924" s="30"/>
      <c r="L1924" s="30"/>
    </row>
    <row r="1925" spans="7:12" x14ac:dyDescent="0.25">
      <c r="G1925" s="30"/>
      <c r="H1925" s="30"/>
      <c r="I1925" s="30"/>
      <c r="J1925" s="30"/>
      <c r="K1925" s="30"/>
      <c r="L1925" s="30"/>
    </row>
    <row r="1926" spans="7:12" x14ac:dyDescent="0.25">
      <c r="G1926" s="30"/>
      <c r="H1926" s="30"/>
      <c r="I1926" s="30"/>
      <c r="J1926" s="30"/>
      <c r="K1926" s="30"/>
      <c r="L1926" s="30"/>
    </row>
    <row r="1927" spans="7:12" x14ac:dyDescent="0.25">
      <c r="G1927" s="30"/>
      <c r="H1927" s="30"/>
      <c r="I1927" s="30"/>
      <c r="J1927" s="30"/>
      <c r="K1927" s="30"/>
      <c r="L1927" s="30"/>
    </row>
    <row r="1928" spans="7:12" x14ac:dyDescent="0.25">
      <c r="G1928" s="30"/>
      <c r="H1928" s="30"/>
      <c r="I1928" s="30"/>
      <c r="J1928" s="30"/>
      <c r="K1928" s="30"/>
      <c r="L1928" s="30"/>
    </row>
    <row r="1929" spans="7:12" x14ac:dyDescent="0.25">
      <c r="G1929" s="30"/>
      <c r="H1929" s="30"/>
      <c r="I1929" s="30"/>
      <c r="J1929" s="30"/>
      <c r="K1929" s="30"/>
      <c r="L1929" s="30"/>
    </row>
    <row r="1930" spans="7:12" x14ac:dyDescent="0.25">
      <c r="G1930" s="30"/>
      <c r="H1930" s="30"/>
      <c r="I1930" s="30"/>
      <c r="J1930" s="30"/>
      <c r="K1930" s="30"/>
      <c r="L1930" s="30"/>
    </row>
    <row r="1931" spans="7:12" x14ac:dyDescent="0.25">
      <c r="G1931" s="30"/>
      <c r="H1931" s="30"/>
      <c r="I1931" s="30"/>
      <c r="J1931" s="30"/>
      <c r="K1931" s="30"/>
      <c r="L1931" s="30"/>
    </row>
    <row r="1932" spans="7:12" x14ac:dyDescent="0.25">
      <c r="G1932" s="30"/>
      <c r="H1932" s="30"/>
      <c r="I1932" s="30"/>
      <c r="J1932" s="30"/>
      <c r="K1932" s="30"/>
      <c r="L1932" s="30"/>
    </row>
    <row r="1933" spans="7:12" x14ac:dyDescent="0.25">
      <c r="G1933" s="30"/>
      <c r="H1933" s="30"/>
      <c r="I1933" s="30"/>
      <c r="J1933" s="30"/>
      <c r="K1933" s="30"/>
      <c r="L1933" s="30"/>
    </row>
    <row r="1934" spans="7:12" x14ac:dyDescent="0.25">
      <c r="G1934" s="30"/>
      <c r="H1934" s="30"/>
      <c r="I1934" s="30"/>
      <c r="J1934" s="30"/>
      <c r="K1934" s="30"/>
      <c r="L1934" s="30"/>
    </row>
    <row r="1935" spans="7:12" x14ac:dyDescent="0.25">
      <c r="G1935" s="30"/>
      <c r="H1935" s="30"/>
      <c r="I1935" s="30"/>
      <c r="J1935" s="30"/>
      <c r="K1935" s="30"/>
      <c r="L1935" s="30"/>
    </row>
    <row r="1936" spans="7:12" x14ac:dyDescent="0.25">
      <c r="G1936" s="30"/>
      <c r="H1936" s="30"/>
      <c r="I1936" s="30"/>
      <c r="J1936" s="30"/>
      <c r="K1936" s="30"/>
      <c r="L1936" s="30"/>
    </row>
    <row r="1937" spans="7:12" x14ac:dyDescent="0.25">
      <c r="G1937" s="30"/>
      <c r="H1937" s="30"/>
      <c r="I1937" s="30"/>
      <c r="J1937" s="30"/>
      <c r="K1937" s="30"/>
      <c r="L1937" s="30"/>
    </row>
    <row r="1938" spans="7:12" x14ac:dyDescent="0.25">
      <c r="G1938" s="30"/>
      <c r="H1938" s="30"/>
      <c r="I1938" s="30"/>
      <c r="J1938" s="30"/>
      <c r="K1938" s="30"/>
      <c r="L1938" s="30"/>
    </row>
    <row r="1939" spans="7:12" x14ac:dyDescent="0.25">
      <c r="G1939" s="30"/>
      <c r="H1939" s="30"/>
      <c r="I1939" s="30"/>
      <c r="J1939" s="30"/>
      <c r="K1939" s="30"/>
      <c r="L1939" s="30"/>
    </row>
    <row r="1940" spans="7:12" x14ac:dyDescent="0.25">
      <c r="G1940" s="30"/>
      <c r="H1940" s="30"/>
      <c r="I1940" s="30"/>
      <c r="J1940" s="30"/>
      <c r="K1940" s="30"/>
      <c r="L1940" s="30"/>
    </row>
    <row r="1941" spans="7:12" x14ac:dyDescent="0.25">
      <c r="G1941" s="30"/>
      <c r="H1941" s="30"/>
      <c r="I1941" s="30"/>
      <c r="J1941" s="30"/>
      <c r="K1941" s="30"/>
      <c r="L1941" s="30"/>
    </row>
    <row r="1942" spans="7:12" x14ac:dyDescent="0.25">
      <c r="G1942" s="30"/>
      <c r="H1942" s="30"/>
      <c r="I1942" s="30"/>
      <c r="J1942" s="30"/>
      <c r="K1942" s="30"/>
      <c r="L1942" s="30"/>
    </row>
    <row r="1943" spans="7:12" x14ac:dyDescent="0.25">
      <c r="G1943" s="30"/>
      <c r="H1943" s="30"/>
      <c r="I1943" s="30"/>
      <c r="J1943" s="30"/>
      <c r="K1943" s="30"/>
      <c r="L1943" s="30"/>
    </row>
    <row r="1944" spans="7:12" x14ac:dyDescent="0.25">
      <c r="G1944" s="30"/>
      <c r="H1944" s="30"/>
      <c r="I1944" s="30"/>
      <c r="J1944" s="30"/>
      <c r="K1944" s="30"/>
      <c r="L1944" s="30"/>
    </row>
    <row r="1945" spans="7:12" x14ac:dyDescent="0.25">
      <c r="G1945" s="30"/>
      <c r="H1945" s="30"/>
      <c r="I1945" s="30"/>
      <c r="J1945" s="30"/>
      <c r="K1945" s="30"/>
      <c r="L1945" s="30"/>
    </row>
    <row r="1946" spans="7:12" x14ac:dyDescent="0.25">
      <c r="G1946" s="30"/>
      <c r="H1946" s="30"/>
      <c r="I1946" s="30"/>
      <c r="J1946" s="30"/>
      <c r="K1946" s="30"/>
      <c r="L1946" s="30"/>
    </row>
    <row r="1947" spans="7:12" x14ac:dyDescent="0.25">
      <c r="G1947" s="30"/>
      <c r="H1947" s="30"/>
      <c r="I1947" s="30"/>
      <c r="J1947" s="30"/>
      <c r="K1947" s="30"/>
      <c r="L1947" s="30"/>
    </row>
    <row r="1948" spans="7:12" x14ac:dyDescent="0.25">
      <c r="G1948" s="30"/>
      <c r="H1948" s="30"/>
      <c r="I1948" s="30"/>
      <c r="J1948" s="30"/>
      <c r="K1948" s="30"/>
      <c r="L1948" s="30"/>
    </row>
    <row r="1949" spans="7:12" x14ac:dyDescent="0.25">
      <c r="G1949" s="30"/>
      <c r="H1949" s="30"/>
      <c r="I1949" s="30"/>
      <c r="J1949" s="30"/>
      <c r="K1949" s="30"/>
      <c r="L1949" s="30"/>
    </row>
    <row r="1950" spans="7:12" x14ac:dyDescent="0.25">
      <c r="G1950" s="30"/>
      <c r="H1950" s="30"/>
      <c r="I1950" s="30"/>
      <c r="J1950" s="30"/>
      <c r="K1950" s="30"/>
      <c r="L1950" s="30"/>
    </row>
    <row r="1951" spans="7:12" x14ac:dyDescent="0.25">
      <c r="G1951" s="30"/>
      <c r="H1951" s="30"/>
      <c r="I1951" s="30"/>
      <c r="J1951" s="30"/>
      <c r="K1951" s="30"/>
      <c r="L1951" s="30"/>
    </row>
    <row r="1952" spans="7:12" x14ac:dyDescent="0.25">
      <c r="G1952" s="30"/>
      <c r="H1952" s="30"/>
      <c r="I1952" s="30"/>
      <c r="J1952" s="30"/>
      <c r="K1952" s="30"/>
      <c r="L1952" s="30"/>
    </row>
    <row r="1953" spans="7:12" x14ac:dyDescent="0.25">
      <c r="G1953" s="30"/>
      <c r="H1953" s="30"/>
      <c r="I1953" s="30"/>
      <c r="J1953" s="30"/>
      <c r="K1953" s="30"/>
      <c r="L1953" s="30"/>
    </row>
    <row r="1954" spans="7:12" x14ac:dyDescent="0.25">
      <c r="G1954" s="30"/>
      <c r="H1954" s="30"/>
      <c r="I1954" s="30"/>
      <c r="J1954" s="30"/>
      <c r="K1954" s="30"/>
      <c r="L1954" s="30"/>
    </row>
    <row r="1955" spans="7:12" x14ac:dyDescent="0.25">
      <c r="G1955" s="30"/>
      <c r="H1955" s="30"/>
      <c r="I1955" s="30"/>
      <c r="J1955" s="30"/>
      <c r="K1955" s="30"/>
      <c r="L1955" s="30"/>
    </row>
    <row r="1956" spans="7:12" x14ac:dyDescent="0.25">
      <c r="G1956" s="30"/>
      <c r="H1956" s="30"/>
      <c r="I1956" s="30"/>
      <c r="J1956" s="30"/>
      <c r="K1956" s="30"/>
      <c r="L1956" s="30"/>
    </row>
    <row r="1957" spans="7:12" x14ac:dyDescent="0.25">
      <c r="G1957" s="30"/>
      <c r="H1957" s="30"/>
      <c r="I1957" s="30"/>
      <c r="J1957" s="30"/>
      <c r="K1957" s="30"/>
      <c r="L1957" s="30"/>
    </row>
    <row r="1958" spans="7:12" x14ac:dyDescent="0.25">
      <c r="G1958" s="30"/>
      <c r="H1958" s="30"/>
      <c r="I1958" s="30"/>
      <c r="J1958" s="30"/>
      <c r="K1958" s="30"/>
      <c r="L1958" s="30"/>
    </row>
    <row r="1959" spans="7:12" x14ac:dyDescent="0.25">
      <c r="G1959" s="30"/>
      <c r="H1959" s="30"/>
      <c r="I1959" s="30"/>
      <c r="J1959" s="30"/>
      <c r="K1959" s="30"/>
      <c r="L1959" s="30"/>
    </row>
    <row r="1960" spans="7:12" x14ac:dyDescent="0.25">
      <c r="G1960" s="30"/>
      <c r="H1960" s="30"/>
      <c r="I1960" s="30"/>
      <c r="J1960" s="30"/>
      <c r="K1960" s="30"/>
      <c r="L1960" s="30"/>
    </row>
    <row r="1961" spans="7:12" x14ac:dyDescent="0.25">
      <c r="G1961" s="30"/>
      <c r="H1961" s="30"/>
      <c r="I1961" s="30"/>
      <c r="J1961" s="30"/>
      <c r="K1961" s="30"/>
      <c r="L1961" s="30"/>
    </row>
    <row r="1962" spans="7:12" x14ac:dyDescent="0.25">
      <c r="G1962" s="30"/>
      <c r="H1962" s="30"/>
      <c r="I1962" s="30"/>
      <c r="J1962" s="30"/>
      <c r="K1962" s="30"/>
      <c r="L1962" s="30"/>
    </row>
    <row r="1963" spans="7:12" x14ac:dyDescent="0.25">
      <c r="G1963" s="30"/>
      <c r="H1963" s="30"/>
      <c r="I1963" s="30"/>
      <c r="J1963" s="30"/>
      <c r="K1963" s="30"/>
      <c r="L1963" s="30"/>
    </row>
    <row r="1964" spans="7:12" x14ac:dyDescent="0.25">
      <c r="G1964" s="30"/>
      <c r="H1964" s="30"/>
      <c r="I1964" s="30"/>
      <c r="J1964" s="30"/>
      <c r="K1964" s="30"/>
      <c r="L1964" s="30"/>
    </row>
    <row r="1965" spans="7:12" x14ac:dyDescent="0.25">
      <c r="G1965" s="30"/>
      <c r="H1965" s="30"/>
      <c r="I1965" s="30"/>
      <c r="J1965" s="30"/>
      <c r="K1965" s="30"/>
      <c r="L1965" s="30"/>
    </row>
    <row r="1966" spans="7:12" x14ac:dyDescent="0.25">
      <c r="G1966" s="30"/>
      <c r="H1966" s="30"/>
      <c r="I1966" s="30"/>
      <c r="J1966" s="30"/>
      <c r="K1966" s="30"/>
      <c r="L1966" s="30"/>
    </row>
    <row r="1967" spans="7:12" x14ac:dyDescent="0.25">
      <c r="G1967" s="30"/>
      <c r="H1967" s="30"/>
      <c r="I1967" s="30"/>
      <c r="J1967" s="30"/>
      <c r="K1967" s="30"/>
      <c r="L1967" s="30"/>
    </row>
    <row r="1968" spans="7:12" x14ac:dyDescent="0.25">
      <c r="G1968" s="30"/>
      <c r="H1968" s="30"/>
      <c r="I1968" s="30"/>
      <c r="J1968" s="30"/>
      <c r="K1968" s="30"/>
      <c r="L1968" s="30"/>
    </row>
    <row r="1969" spans="7:12" x14ac:dyDescent="0.25">
      <c r="G1969" s="30"/>
      <c r="H1969" s="30"/>
      <c r="I1969" s="30"/>
      <c r="J1969" s="30"/>
      <c r="K1969" s="30"/>
      <c r="L1969" s="30"/>
    </row>
    <row r="1970" spans="7:12" x14ac:dyDescent="0.25">
      <c r="G1970" s="30"/>
      <c r="H1970" s="30"/>
      <c r="I1970" s="30"/>
      <c r="J1970" s="30"/>
      <c r="K1970" s="30"/>
      <c r="L1970" s="30"/>
    </row>
    <row r="1971" spans="7:12" x14ac:dyDescent="0.25">
      <c r="G1971" s="30"/>
      <c r="H1971" s="30"/>
      <c r="I1971" s="30"/>
      <c r="J1971" s="30"/>
      <c r="K1971" s="30"/>
      <c r="L1971" s="30"/>
    </row>
    <row r="1972" spans="7:12" x14ac:dyDescent="0.25">
      <c r="G1972" s="30"/>
      <c r="H1972" s="30"/>
      <c r="I1972" s="30"/>
      <c r="J1972" s="30"/>
      <c r="K1972" s="30"/>
      <c r="L1972" s="30"/>
    </row>
    <row r="1973" spans="7:12" x14ac:dyDescent="0.25">
      <c r="G1973" s="30"/>
      <c r="H1973" s="30"/>
      <c r="I1973" s="30"/>
      <c r="J1973" s="30"/>
      <c r="K1973" s="30"/>
      <c r="L1973" s="30"/>
    </row>
    <row r="1974" spans="7:12" x14ac:dyDescent="0.25">
      <c r="G1974" s="30"/>
      <c r="H1974" s="30"/>
      <c r="I1974" s="30"/>
      <c r="J1974" s="30"/>
      <c r="K1974" s="30"/>
      <c r="L1974" s="30"/>
    </row>
    <row r="1975" spans="7:12" x14ac:dyDescent="0.25">
      <c r="G1975" s="30"/>
      <c r="H1975" s="30"/>
      <c r="I1975" s="30"/>
      <c r="J1975" s="30"/>
      <c r="K1975" s="30"/>
      <c r="L1975" s="30"/>
    </row>
    <row r="1976" spans="7:12" x14ac:dyDescent="0.25">
      <c r="G1976" s="30"/>
      <c r="H1976" s="30"/>
      <c r="I1976" s="30"/>
      <c r="J1976" s="30"/>
      <c r="K1976" s="30"/>
      <c r="L1976" s="30"/>
    </row>
    <row r="1977" spans="7:12" x14ac:dyDescent="0.25">
      <c r="G1977" s="30"/>
      <c r="H1977" s="30"/>
      <c r="I1977" s="30"/>
      <c r="J1977" s="30"/>
      <c r="K1977" s="30"/>
      <c r="L1977" s="30"/>
    </row>
    <row r="1978" spans="7:12" x14ac:dyDescent="0.25">
      <c r="G1978" s="30"/>
      <c r="H1978" s="30"/>
      <c r="I1978" s="30"/>
      <c r="J1978" s="30"/>
      <c r="K1978" s="30"/>
      <c r="L1978" s="30"/>
    </row>
    <row r="1979" spans="7:12" x14ac:dyDescent="0.25">
      <c r="G1979" s="30"/>
      <c r="H1979" s="30"/>
      <c r="I1979" s="30"/>
      <c r="J1979" s="30"/>
      <c r="K1979" s="30"/>
      <c r="L1979" s="30"/>
    </row>
    <row r="1980" spans="7:12" x14ac:dyDescent="0.25">
      <c r="G1980" s="30"/>
      <c r="H1980" s="30"/>
      <c r="I1980" s="30"/>
      <c r="J1980" s="30"/>
      <c r="K1980" s="30"/>
      <c r="L1980" s="30"/>
    </row>
    <row r="1981" spans="7:12" x14ac:dyDescent="0.25">
      <c r="G1981" s="30"/>
      <c r="H1981" s="30"/>
      <c r="I1981" s="30"/>
      <c r="J1981" s="30"/>
      <c r="K1981" s="30"/>
      <c r="L1981" s="30"/>
    </row>
    <row r="1982" spans="7:12" x14ac:dyDescent="0.25">
      <c r="G1982" s="30"/>
      <c r="H1982" s="30"/>
      <c r="I1982" s="30"/>
      <c r="J1982" s="30"/>
      <c r="K1982" s="30"/>
      <c r="L1982" s="30"/>
    </row>
    <row r="1983" spans="7:12" x14ac:dyDescent="0.25">
      <c r="G1983" s="30"/>
      <c r="H1983" s="30"/>
      <c r="I1983" s="30"/>
      <c r="J1983" s="30"/>
      <c r="K1983" s="30"/>
      <c r="L1983" s="30"/>
    </row>
    <row r="1984" spans="7:12" x14ac:dyDescent="0.25">
      <c r="G1984" s="30"/>
      <c r="H1984" s="30"/>
      <c r="I1984" s="30"/>
      <c r="J1984" s="30"/>
      <c r="K1984" s="30"/>
      <c r="L1984" s="30"/>
    </row>
    <row r="1985" spans="7:12" x14ac:dyDescent="0.25">
      <c r="G1985" s="30"/>
      <c r="H1985" s="30"/>
      <c r="I1985" s="30"/>
      <c r="J1985" s="30"/>
      <c r="K1985" s="30"/>
      <c r="L1985" s="30"/>
    </row>
    <row r="1986" spans="7:12" x14ac:dyDescent="0.25">
      <c r="G1986" s="30"/>
      <c r="H1986" s="30"/>
      <c r="I1986" s="30"/>
      <c r="J1986" s="30"/>
      <c r="K1986" s="30"/>
      <c r="L1986" s="30"/>
    </row>
    <row r="1987" spans="7:12" x14ac:dyDescent="0.25">
      <c r="G1987" s="30"/>
      <c r="H1987" s="30"/>
      <c r="I1987" s="30"/>
      <c r="J1987" s="30"/>
      <c r="K1987" s="30"/>
      <c r="L1987" s="30"/>
    </row>
    <row r="1988" spans="7:12" x14ac:dyDescent="0.25">
      <c r="G1988" s="30"/>
      <c r="H1988" s="30"/>
      <c r="I1988" s="30"/>
      <c r="J1988" s="30"/>
      <c r="K1988" s="30"/>
      <c r="L1988" s="30"/>
    </row>
    <row r="1989" spans="7:12" x14ac:dyDescent="0.25">
      <c r="G1989" s="30"/>
      <c r="H1989" s="30"/>
      <c r="I1989" s="30"/>
      <c r="J1989" s="30"/>
      <c r="K1989" s="30"/>
      <c r="L1989" s="30"/>
    </row>
    <row r="1990" spans="7:12" x14ac:dyDescent="0.25">
      <c r="G1990" s="30"/>
      <c r="H1990" s="30"/>
      <c r="I1990" s="30"/>
      <c r="J1990" s="30"/>
      <c r="K1990" s="30"/>
      <c r="L1990" s="30"/>
    </row>
    <row r="1991" spans="7:12" x14ac:dyDescent="0.25">
      <c r="G1991" s="30"/>
      <c r="H1991" s="30"/>
      <c r="I1991" s="30"/>
      <c r="J1991" s="30"/>
      <c r="K1991" s="30"/>
      <c r="L1991" s="30"/>
    </row>
    <row r="1992" spans="7:12" x14ac:dyDescent="0.25">
      <c r="G1992" s="30"/>
      <c r="H1992" s="30"/>
      <c r="I1992" s="30"/>
      <c r="J1992" s="30"/>
      <c r="K1992" s="30"/>
      <c r="L1992" s="30"/>
    </row>
    <row r="1993" spans="7:12" x14ac:dyDescent="0.25">
      <c r="G1993" s="30"/>
      <c r="H1993" s="30"/>
      <c r="I1993" s="30"/>
      <c r="J1993" s="30"/>
      <c r="K1993" s="30"/>
      <c r="L1993" s="30"/>
    </row>
    <row r="1994" spans="7:12" x14ac:dyDescent="0.25">
      <c r="G1994" s="30"/>
      <c r="H1994" s="30"/>
      <c r="I1994" s="30"/>
      <c r="J1994" s="30"/>
      <c r="K1994" s="30"/>
      <c r="L1994" s="30"/>
    </row>
    <row r="1995" spans="7:12" x14ac:dyDescent="0.25">
      <c r="G1995" s="30"/>
      <c r="H1995" s="30"/>
      <c r="I1995" s="30"/>
      <c r="J1995" s="30"/>
      <c r="K1995" s="30"/>
      <c r="L1995" s="30"/>
    </row>
    <row r="1996" spans="7:12" x14ac:dyDescent="0.25">
      <c r="G1996" s="30"/>
      <c r="H1996" s="30"/>
      <c r="I1996" s="30"/>
      <c r="J1996" s="30"/>
      <c r="K1996" s="30"/>
      <c r="L1996" s="30"/>
    </row>
    <row r="1997" spans="7:12" x14ac:dyDescent="0.25">
      <c r="G1997" s="30"/>
      <c r="H1997" s="30"/>
      <c r="I1997" s="30"/>
      <c r="J1997" s="30"/>
      <c r="K1997" s="30"/>
      <c r="L1997" s="30"/>
    </row>
    <row r="1998" spans="7:12" x14ac:dyDescent="0.25">
      <c r="G1998" s="30"/>
      <c r="H1998" s="30"/>
      <c r="I1998" s="30"/>
      <c r="J1998" s="30"/>
      <c r="K1998" s="30"/>
      <c r="L1998" s="30"/>
    </row>
    <row r="1999" spans="7:12" x14ac:dyDescent="0.25">
      <c r="G1999" s="30"/>
      <c r="H1999" s="30"/>
      <c r="I1999" s="30"/>
      <c r="J1999" s="30"/>
      <c r="K1999" s="30"/>
      <c r="L1999" s="30"/>
    </row>
    <row r="2000" spans="7:12" x14ac:dyDescent="0.25">
      <c r="G2000" s="30"/>
      <c r="H2000" s="30"/>
      <c r="I2000" s="30"/>
      <c r="J2000" s="30"/>
      <c r="K2000" s="30"/>
      <c r="L2000" s="30"/>
    </row>
    <row r="2001" spans="7:12" x14ac:dyDescent="0.25">
      <c r="G2001" s="30"/>
      <c r="H2001" s="30"/>
      <c r="I2001" s="30"/>
      <c r="J2001" s="30"/>
      <c r="K2001" s="30"/>
      <c r="L2001" s="30"/>
    </row>
    <row r="2002" spans="7:12" x14ac:dyDescent="0.25">
      <c r="G2002" s="30"/>
      <c r="H2002" s="30"/>
      <c r="I2002" s="30"/>
      <c r="J2002" s="30"/>
      <c r="K2002" s="30"/>
      <c r="L2002" s="30"/>
    </row>
    <row r="2003" spans="7:12" x14ac:dyDescent="0.25">
      <c r="G2003" s="30"/>
      <c r="H2003" s="30"/>
      <c r="I2003" s="30"/>
      <c r="J2003" s="30"/>
      <c r="K2003" s="30"/>
      <c r="L2003" s="30"/>
    </row>
    <row r="2004" spans="7:12" x14ac:dyDescent="0.25">
      <c r="G2004" s="30"/>
      <c r="H2004" s="30"/>
      <c r="I2004" s="30"/>
      <c r="J2004" s="30"/>
      <c r="K2004" s="30"/>
      <c r="L2004" s="30"/>
    </row>
    <row r="2005" spans="7:12" x14ac:dyDescent="0.25">
      <c r="G2005" s="30"/>
      <c r="H2005" s="30"/>
      <c r="I2005" s="30"/>
      <c r="J2005" s="30"/>
      <c r="K2005" s="30"/>
      <c r="L2005" s="30"/>
    </row>
    <row r="2006" spans="7:12" x14ac:dyDescent="0.25">
      <c r="G2006" s="30"/>
      <c r="H2006" s="30"/>
      <c r="I2006" s="30"/>
      <c r="J2006" s="30"/>
      <c r="K2006" s="30"/>
      <c r="L2006" s="30"/>
    </row>
    <row r="2007" spans="7:12" x14ac:dyDescent="0.25">
      <c r="G2007" s="30"/>
      <c r="H2007" s="30"/>
      <c r="I2007" s="30"/>
      <c r="J2007" s="30"/>
      <c r="K2007" s="30"/>
      <c r="L2007" s="30"/>
    </row>
    <row r="2008" spans="7:12" x14ac:dyDescent="0.25">
      <c r="G2008" s="30"/>
      <c r="H2008" s="30"/>
      <c r="I2008" s="30"/>
      <c r="J2008" s="30"/>
      <c r="K2008" s="30"/>
      <c r="L2008" s="30"/>
    </row>
    <row r="2009" spans="7:12" x14ac:dyDescent="0.25">
      <c r="G2009" s="30"/>
      <c r="H2009" s="30"/>
      <c r="I2009" s="30"/>
      <c r="J2009" s="30"/>
      <c r="K2009" s="30"/>
      <c r="L2009" s="30"/>
    </row>
    <row r="2010" spans="7:12" x14ac:dyDescent="0.25">
      <c r="G2010" s="30"/>
      <c r="H2010" s="30"/>
      <c r="I2010" s="30"/>
      <c r="J2010" s="30"/>
      <c r="K2010" s="30"/>
      <c r="L2010" s="30"/>
    </row>
    <row r="2011" spans="7:12" x14ac:dyDescent="0.25">
      <c r="G2011" s="30"/>
      <c r="H2011" s="30"/>
      <c r="I2011" s="30"/>
      <c r="J2011" s="30"/>
      <c r="K2011" s="30"/>
      <c r="L2011" s="30"/>
    </row>
    <row r="2012" spans="7:12" x14ac:dyDescent="0.25">
      <c r="G2012" s="30"/>
      <c r="H2012" s="30"/>
      <c r="I2012" s="30"/>
      <c r="J2012" s="30"/>
      <c r="K2012" s="30"/>
      <c r="L2012" s="30"/>
    </row>
    <row r="2013" spans="7:12" x14ac:dyDescent="0.25">
      <c r="G2013" s="30"/>
      <c r="H2013" s="30"/>
      <c r="I2013" s="30"/>
      <c r="J2013" s="30"/>
      <c r="K2013" s="30"/>
      <c r="L2013" s="30"/>
    </row>
    <row r="2014" spans="7:12" x14ac:dyDescent="0.25">
      <c r="G2014" s="30"/>
      <c r="H2014" s="30"/>
      <c r="I2014" s="30"/>
      <c r="J2014" s="30"/>
      <c r="K2014" s="30"/>
      <c r="L2014" s="30"/>
    </row>
    <row r="2015" spans="7:12" x14ac:dyDescent="0.25">
      <c r="G2015" s="30"/>
      <c r="H2015" s="30"/>
      <c r="I2015" s="30"/>
      <c r="J2015" s="30"/>
      <c r="K2015" s="30"/>
      <c r="L2015" s="30"/>
    </row>
    <row r="2016" spans="7:12" x14ac:dyDescent="0.25">
      <c r="G2016" s="30"/>
      <c r="H2016" s="30"/>
      <c r="I2016" s="30"/>
      <c r="J2016" s="30"/>
      <c r="K2016" s="30"/>
      <c r="L2016" s="30"/>
    </row>
    <row r="2017" spans="7:12" x14ac:dyDescent="0.25">
      <c r="G2017" s="30"/>
      <c r="H2017" s="30"/>
      <c r="I2017" s="30"/>
      <c r="J2017" s="30"/>
      <c r="K2017" s="30"/>
      <c r="L2017" s="30"/>
    </row>
    <row r="2018" spans="7:12" x14ac:dyDescent="0.25">
      <c r="G2018" s="30"/>
      <c r="H2018" s="30"/>
      <c r="I2018" s="30"/>
      <c r="J2018" s="30"/>
      <c r="K2018" s="30"/>
      <c r="L2018" s="30"/>
    </row>
    <row r="2019" spans="7:12" x14ac:dyDescent="0.25">
      <c r="G2019" s="30"/>
      <c r="H2019" s="30"/>
      <c r="I2019" s="30"/>
      <c r="J2019" s="30"/>
      <c r="K2019" s="30"/>
      <c r="L2019" s="30"/>
    </row>
    <row r="2020" spans="7:12" x14ac:dyDescent="0.25">
      <c r="G2020" s="30"/>
      <c r="H2020" s="30"/>
      <c r="I2020" s="30"/>
      <c r="J2020" s="30"/>
      <c r="K2020" s="30"/>
      <c r="L2020" s="30"/>
    </row>
    <row r="2021" spans="7:12" x14ac:dyDescent="0.25">
      <c r="G2021" s="30"/>
      <c r="H2021" s="30"/>
      <c r="I2021" s="30"/>
      <c r="J2021" s="30"/>
      <c r="K2021" s="30"/>
      <c r="L2021" s="30"/>
    </row>
    <row r="2022" spans="7:12" x14ac:dyDescent="0.25">
      <c r="G2022" s="30"/>
      <c r="H2022" s="30"/>
      <c r="I2022" s="30"/>
      <c r="J2022" s="30"/>
      <c r="K2022" s="30"/>
      <c r="L2022" s="30"/>
    </row>
    <row r="2023" spans="7:12" x14ac:dyDescent="0.25">
      <c r="G2023" s="30"/>
      <c r="H2023" s="30"/>
      <c r="I2023" s="30"/>
      <c r="J2023" s="30"/>
      <c r="K2023" s="30"/>
      <c r="L2023" s="30"/>
    </row>
    <row r="2024" spans="7:12" x14ac:dyDescent="0.25">
      <c r="G2024" s="30"/>
      <c r="H2024" s="30"/>
      <c r="I2024" s="30"/>
      <c r="J2024" s="30"/>
      <c r="K2024" s="30"/>
      <c r="L2024" s="30"/>
    </row>
    <row r="2025" spans="7:12" x14ac:dyDescent="0.25">
      <c r="G2025" s="30"/>
      <c r="H2025" s="30"/>
      <c r="I2025" s="30"/>
      <c r="J2025" s="30"/>
      <c r="K2025" s="30"/>
      <c r="L2025" s="30"/>
    </row>
    <row r="2026" spans="7:12" x14ac:dyDescent="0.25">
      <c r="G2026" s="30"/>
      <c r="H2026" s="30"/>
      <c r="I2026" s="30"/>
      <c r="J2026" s="30"/>
      <c r="K2026" s="30"/>
      <c r="L2026" s="30"/>
    </row>
    <row r="2027" spans="7:12" x14ac:dyDescent="0.25">
      <c r="G2027" s="30"/>
      <c r="H2027" s="30"/>
      <c r="I2027" s="30"/>
      <c r="J2027" s="30"/>
      <c r="K2027" s="30"/>
      <c r="L2027" s="30"/>
    </row>
    <row r="2028" spans="7:12" x14ac:dyDescent="0.25">
      <c r="G2028" s="30"/>
      <c r="H2028" s="30"/>
      <c r="I2028" s="30"/>
      <c r="J2028" s="30"/>
      <c r="K2028" s="30"/>
      <c r="L2028" s="30"/>
    </row>
    <row r="2029" spans="7:12" x14ac:dyDescent="0.25">
      <c r="G2029" s="30"/>
      <c r="H2029" s="30"/>
      <c r="I2029" s="30"/>
      <c r="J2029" s="30"/>
      <c r="K2029" s="30"/>
      <c r="L2029" s="30"/>
    </row>
    <row r="2030" spans="7:12" x14ac:dyDescent="0.25">
      <c r="G2030" s="30"/>
      <c r="H2030" s="30"/>
      <c r="I2030" s="30"/>
      <c r="J2030" s="30"/>
      <c r="K2030" s="30"/>
      <c r="L2030" s="30"/>
    </row>
    <row r="2031" spans="7:12" x14ac:dyDescent="0.25">
      <c r="G2031" s="30"/>
      <c r="H2031" s="30"/>
      <c r="I2031" s="30"/>
      <c r="J2031" s="30"/>
      <c r="K2031" s="30"/>
      <c r="L2031" s="30"/>
    </row>
    <row r="2032" spans="7:12" x14ac:dyDescent="0.25">
      <c r="G2032" s="30"/>
      <c r="H2032" s="30"/>
      <c r="I2032" s="30"/>
      <c r="J2032" s="30"/>
      <c r="K2032" s="30"/>
      <c r="L2032" s="30"/>
    </row>
    <row r="2033" spans="7:12" x14ac:dyDescent="0.25">
      <c r="G2033" s="30"/>
      <c r="H2033" s="30"/>
      <c r="I2033" s="30"/>
      <c r="J2033" s="30"/>
      <c r="K2033" s="30"/>
      <c r="L2033" s="30"/>
    </row>
    <row r="2034" spans="7:12" x14ac:dyDescent="0.25">
      <c r="G2034" s="30"/>
      <c r="H2034" s="30"/>
      <c r="I2034" s="30"/>
      <c r="J2034" s="30"/>
      <c r="K2034" s="30"/>
      <c r="L2034" s="30"/>
    </row>
    <row r="2035" spans="7:12" x14ac:dyDescent="0.25">
      <c r="G2035" s="30"/>
      <c r="H2035" s="30"/>
      <c r="I2035" s="30"/>
      <c r="J2035" s="30"/>
      <c r="K2035" s="30"/>
      <c r="L2035" s="30"/>
    </row>
    <row r="2036" spans="7:12" x14ac:dyDescent="0.25">
      <c r="G2036" s="30"/>
      <c r="H2036" s="30"/>
      <c r="I2036" s="30"/>
      <c r="J2036" s="30"/>
      <c r="K2036" s="30"/>
      <c r="L2036" s="30"/>
    </row>
    <row r="2037" spans="7:12" x14ac:dyDescent="0.25">
      <c r="G2037" s="30"/>
      <c r="H2037" s="30"/>
      <c r="I2037" s="30"/>
      <c r="J2037" s="30"/>
      <c r="K2037" s="30"/>
      <c r="L2037" s="30"/>
    </row>
    <row r="2038" spans="7:12" x14ac:dyDescent="0.25">
      <c r="G2038" s="30"/>
      <c r="H2038" s="30"/>
      <c r="I2038" s="30"/>
      <c r="J2038" s="30"/>
      <c r="K2038" s="30"/>
      <c r="L2038" s="30"/>
    </row>
    <row r="2039" spans="7:12" x14ac:dyDescent="0.25">
      <c r="G2039" s="30"/>
      <c r="H2039" s="30"/>
      <c r="I2039" s="30"/>
      <c r="J2039" s="30"/>
      <c r="K2039" s="30"/>
      <c r="L2039" s="30"/>
    </row>
    <row r="2040" spans="7:12" x14ac:dyDescent="0.25">
      <c r="G2040" s="30"/>
      <c r="H2040" s="30"/>
      <c r="I2040" s="30"/>
      <c r="J2040" s="30"/>
      <c r="K2040" s="30"/>
      <c r="L2040" s="30"/>
    </row>
    <row r="2041" spans="7:12" x14ac:dyDescent="0.25">
      <c r="G2041" s="30"/>
      <c r="H2041" s="30"/>
      <c r="I2041" s="30"/>
      <c r="J2041" s="30"/>
      <c r="K2041" s="30"/>
      <c r="L2041" s="30"/>
    </row>
    <row r="2042" spans="7:12" x14ac:dyDescent="0.25">
      <c r="G2042" s="30"/>
      <c r="H2042" s="30"/>
      <c r="I2042" s="30"/>
      <c r="J2042" s="30"/>
      <c r="K2042" s="30"/>
      <c r="L2042" s="30"/>
    </row>
    <row r="2043" spans="7:12" x14ac:dyDescent="0.25">
      <c r="G2043" s="30"/>
      <c r="H2043" s="30"/>
      <c r="I2043" s="30"/>
      <c r="J2043" s="30"/>
      <c r="K2043" s="30"/>
      <c r="L2043" s="30"/>
    </row>
    <row r="2044" spans="7:12" x14ac:dyDescent="0.25">
      <c r="G2044" s="30"/>
      <c r="H2044" s="30"/>
      <c r="I2044" s="30"/>
      <c r="J2044" s="30"/>
      <c r="K2044" s="30"/>
      <c r="L2044" s="30"/>
    </row>
    <row r="2045" spans="7:12" x14ac:dyDescent="0.25">
      <c r="G2045" s="30"/>
      <c r="H2045" s="30"/>
      <c r="I2045" s="30"/>
      <c r="J2045" s="30"/>
      <c r="K2045" s="30"/>
      <c r="L2045" s="30"/>
    </row>
    <row r="2046" spans="7:12" x14ac:dyDescent="0.25">
      <c r="G2046" s="30"/>
      <c r="H2046" s="30"/>
      <c r="I2046" s="30"/>
      <c r="J2046" s="30"/>
      <c r="K2046" s="30"/>
      <c r="L2046" s="30"/>
    </row>
    <row r="2047" spans="7:12" x14ac:dyDescent="0.25">
      <c r="G2047" s="30"/>
      <c r="H2047" s="30"/>
      <c r="I2047" s="30"/>
      <c r="J2047" s="30"/>
      <c r="K2047" s="30"/>
      <c r="L2047" s="30"/>
    </row>
    <row r="2048" spans="7:12" x14ac:dyDescent="0.25">
      <c r="G2048" s="30"/>
      <c r="H2048" s="30"/>
      <c r="I2048" s="30"/>
      <c r="J2048" s="30"/>
      <c r="K2048" s="30"/>
      <c r="L2048" s="30"/>
    </row>
    <row r="2049" spans="7:12" x14ac:dyDescent="0.25">
      <c r="G2049" s="30"/>
      <c r="H2049" s="30"/>
      <c r="I2049" s="30"/>
      <c r="J2049" s="30"/>
      <c r="K2049" s="30"/>
      <c r="L2049" s="30"/>
    </row>
    <row r="2050" spans="7:12" x14ac:dyDescent="0.25">
      <c r="G2050" s="30"/>
      <c r="H2050" s="30"/>
      <c r="I2050" s="30"/>
      <c r="J2050" s="30"/>
      <c r="K2050" s="30"/>
      <c r="L2050" s="30"/>
    </row>
    <row r="2051" spans="7:12" x14ac:dyDescent="0.25">
      <c r="G2051" s="30"/>
      <c r="H2051" s="30"/>
      <c r="I2051" s="30"/>
      <c r="J2051" s="30"/>
      <c r="K2051" s="30"/>
      <c r="L2051" s="30"/>
    </row>
    <row r="2052" spans="7:12" x14ac:dyDescent="0.25">
      <c r="G2052" s="30"/>
      <c r="H2052" s="30"/>
      <c r="I2052" s="30"/>
      <c r="J2052" s="30"/>
      <c r="K2052" s="30"/>
      <c r="L2052" s="30"/>
    </row>
    <row r="2053" spans="7:12" x14ac:dyDescent="0.25">
      <c r="G2053" s="30"/>
      <c r="H2053" s="30"/>
      <c r="I2053" s="30"/>
      <c r="J2053" s="30"/>
      <c r="K2053" s="30"/>
      <c r="L2053" s="30"/>
    </row>
    <row r="2054" spans="7:12" x14ac:dyDescent="0.25">
      <c r="G2054" s="30"/>
      <c r="H2054" s="30"/>
      <c r="I2054" s="30"/>
      <c r="J2054" s="30"/>
      <c r="K2054" s="30"/>
      <c r="L2054" s="30"/>
    </row>
    <row r="2055" spans="7:12" x14ac:dyDescent="0.25">
      <c r="G2055" s="30"/>
      <c r="H2055" s="30"/>
      <c r="I2055" s="30"/>
      <c r="J2055" s="30"/>
      <c r="K2055" s="30"/>
      <c r="L2055" s="30"/>
    </row>
    <row r="2056" spans="7:12" x14ac:dyDescent="0.25">
      <c r="G2056" s="30"/>
      <c r="H2056" s="30"/>
      <c r="I2056" s="30"/>
      <c r="J2056" s="30"/>
      <c r="K2056" s="30"/>
      <c r="L2056" s="30"/>
    </row>
    <row r="2057" spans="7:12" x14ac:dyDescent="0.25">
      <c r="G2057" s="30"/>
      <c r="H2057" s="30"/>
      <c r="I2057" s="30"/>
      <c r="J2057" s="30"/>
      <c r="K2057" s="30"/>
      <c r="L2057" s="30"/>
    </row>
    <row r="2058" spans="7:12" x14ac:dyDescent="0.25">
      <c r="G2058" s="30"/>
      <c r="H2058" s="30"/>
      <c r="I2058" s="30"/>
      <c r="J2058" s="30"/>
      <c r="K2058" s="30"/>
      <c r="L2058" s="30"/>
    </row>
    <row r="2059" spans="7:12" x14ac:dyDescent="0.25">
      <c r="G2059" s="30"/>
      <c r="H2059" s="30"/>
      <c r="I2059" s="30"/>
      <c r="J2059" s="30"/>
      <c r="K2059" s="30"/>
      <c r="L2059" s="30"/>
    </row>
    <row r="2060" spans="7:12" x14ac:dyDescent="0.25">
      <c r="G2060" s="30"/>
      <c r="H2060" s="30"/>
      <c r="I2060" s="30"/>
      <c r="J2060" s="30"/>
      <c r="K2060" s="30"/>
      <c r="L2060" s="30"/>
    </row>
    <row r="2061" spans="7:12" x14ac:dyDescent="0.25">
      <c r="G2061" s="30"/>
      <c r="H2061" s="30"/>
      <c r="I2061" s="30"/>
      <c r="J2061" s="30"/>
      <c r="K2061" s="30"/>
      <c r="L2061" s="30"/>
    </row>
    <row r="2062" spans="7:12" x14ac:dyDescent="0.25">
      <c r="G2062" s="30"/>
      <c r="H2062" s="30"/>
      <c r="I2062" s="30"/>
      <c r="J2062" s="30"/>
      <c r="K2062" s="30"/>
      <c r="L2062" s="30"/>
    </row>
    <row r="2063" spans="7:12" x14ac:dyDescent="0.25">
      <c r="G2063" s="30"/>
      <c r="H2063" s="30"/>
      <c r="I2063" s="30"/>
      <c r="J2063" s="30"/>
      <c r="K2063" s="30"/>
      <c r="L2063" s="30"/>
    </row>
    <row r="2064" spans="7:12" x14ac:dyDescent="0.25">
      <c r="G2064" s="30"/>
      <c r="H2064" s="30"/>
      <c r="I2064" s="30"/>
      <c r="J2064" s="30"/>
      <c r="K2064" s="30"/>
      <c r="L2064" s="30"/>
    </row>
    <row r="2065" spans="7:12" x14ac:dyDescent="0.25">
      <c r="G2065" s="30"/>
      <c r="H2065" s="30"/>
      <c r="I2065" s="30"/>
      <c r="J2065" s="30"/>
      <c r="K2065" s="30"/>
      <c r="L2065" s="30"/>
    </row>
    <row r="2066" spans="7:12" x14ac:dyDescent="0.25">
      <c r="G2066" s="30"/>
      <c r="H2066" s="30"/>
      <c r="I2066" s="30"/>
      <c r="J2066" s="30"/>
      <c r="K2066" s="30"/>
      <c r="L2066" s="30"/>
    </row>
    <row r="2067" spans="7:12" x14ac:dyDescent="0.25">
      <c r="G2067" s="30"/>
      <c r="H2067" s="30"/>
      <c r="I2067" s="30"/>
      <c r="J2067" s="30"/>
      <c r="K2067" s="30"/>
      <c r="L2067" s="30"/>
    </row>
    <row r="2068" spans="7:12" x14ac:dyDescent="0.25">
      <c r="G2068" s="30"/>
      <c r="H2068" s="30"/>
      <c r="I2068" s="30"/>
      <c r="J2068" s="30"/>
      <c r="K2068" s="30"/>
      <c r="L2068" s="30"/>
    </row>
    <row r="2069" spans="7:12" x14ac:dyDescent="0.25">
      <c r="G2069" s="30"/>
      <c r="H2069" s="30"/>
      <c r="I2069" s="30"/>
      <c r="J2069" s="30"/>
      <c r="K2069" s="30"/>
      <c r="L2069" s="30"/>
    </row>
    <row r="2070" spans="7:12" x14ac:dyDescent="0.25">
      <c r="G2070" s="30"/>
      <c r="H2070" s="30"/>
      <c r="I2070" s="30"/>
      <c r="J2070" s="30"/>
      <c r="K2070" s="30"/>
      <c r="L2070" s="30"/>
    </row>
    <row r="2071" spans="7:12" x14ac:dyDescent="0.25">
      <c r="G2071" s="30"/>
      <c r="H2071" s="30"/>
      <c r="I2071" s="30"/>
      <c r="J2071" s="30"/>
      <c r="K2071" s="30"/>
      <c r="L2071" s="30"/>
    </row>
    <row r="2072" spans="7:12" x14ac:dyDescent="0.25">
      <c r="G2072" s="30"/>
      <c r="H2072" s="30"/>
      <c r="I2072" s="30"/>
      <c r="J2072" s="30"/>
      <c r="K2072" s="30"/>
      <c r="L2072" s="30"/>
    </row>
    <row r="2073" spans="7:12" x14ac:dyDescent="0.25">
      <c r="G2073" s="30"/>
      <c r="H2073" s="30"/>
      <c r="I2073" s="30"/>
      <c r="J2073" s="30"/>
      <c r="K2073" s="30"/>
      <c r="L2073" s="30"/>
    </row>
    <row r="2074" spans="7:12" x14ac:dyDescent="0.25">
      <c r="G2074" s="30"/>
      <c r="H2074" s="30"/>
      <c r="I2074" s="30"/>
      <c r="J2074" s="30"/>
      <c r="K2074" s="30"/>
      <c r="L2074" s="30"/>
    </row>
    <row r="2075" spans="7:12" x14ac:dyDescent="0.25">
      <c r="G2075" s="30"/>
      <c r="H2075" s="30"/>
      <c r="I2075" s="30"/>
      <c r="J2075" s="30"/>
      <c r="K2075" s="30"/>
      <c r="L2075" s="30"/>
    </row>
    <row r="2076" spans="7:12" x14ac:dyDescent="0.25">
      <c r="G2076" s="30"/>
      <c r="H2076" s="30"/>
      <c r="I2076" s="30"/>
      <c r="J2076" s="30"/>
      <c r="K2076" s="30"/>
      <c r="L2076" s="30"/>
    </row>
    <row r="2077" spans="7:12" x14ac:dyDescent="0.25">
      <c r="G2077" s="30"/>
      <c r="H2077" s="30"/>
      <c r="I2077" s="30"/>
      <c r="J2077" s="30"/>
      <c r="K2077" s="30"/>
      <c r="L2077" s="30"/>
    </row>
    <row r="2078" spans="7:12" x14ac:dyDescent="0.25">
      <c r="G2078" s="30"/>
      <c r="H2078" s="30"/>
      <c r="I2078" s="30"/>
      <c r="J2078" s="30"/>
      <c r="K2078" s="30"/>
      <c r="L2078" s="30"/>
    </row>
    <row r="2079" spans="7:12" x14ac:dyDescent="0.25">
      <c r="G2079" s="30"/>
      <c r="H2079" s="30"/>
      <c r="I2079" s="30"/>
      <c r="J2079" s="30"/>
      <c r="K2079" s="30"/>
      <c r="L2079" s="30"/>
    </row>
    <row r="2080" spans="7:12" x14ac:dyDescent="0.25">
      <c r="G2080" s="30"/>
      <c r="H2080" s="30"/>
      <c r="I2080" s="30"/>
      <c r="J2080" s="30"/>
      <c r="K2080" s="30"/>
      <c r="L2080" s="30"/>
    </row>
    <row r="2081" spans="7:12" x14ac:dyDescent="0.25">
      <c r="G2081" s="30"/>
      <c r="H2081" s="30"/>
      <c r="I2081" s="30"/>
      <c r="J2081" s="30"/>
      <c r="K2081" s="30"/>
      <c r="L2081" s="30"/>
    </row>
    <row r="2082" spans="7:12" x14ac:dyDescent="0.25">
      <c r="G2082" s="30"/>
      <c r="H2082" s="30"/>
      <c r="I2082" s="30"/>
      <c r="J2082" s="30"/>
      <c r="K2082" s="30"/>
      <c r="L2082" s="30"/>
    </row>
    <row r="2083" spans="7:12" x14ac:dyDescent="0.25">
      <c r="G2083" s="30"/>
      <c r="H2083" s="30"/>
      <c r="I2083" s="30"/>
      <c r="J2083" s="30"/>
      <c r="K2083" s="30"/>
      <c r="L2083" s="30"/>
    </row>
    <row r="2084" spans="7:12" x14ac:dyDescent="0.25">
      <c r="G2084" s="30"/>
      <c r="H2084" s="30"/>
      <c r="I2084" s="30"/>
      <c r="J2084" s="30"/>
      <c r="K2084" s="30"/>
      <c r="L2084" s="30"/>
    </row>
    <row r="2085" spans="7:12" x14ac:dyDescent="0.25">
      <c r="G2085" s="30"/>
      <c r="H2085" s="30"/>
      <c r="I2085" s="30"/>
      <c r="J2085" s="30"/>
      <c r="K2085" s="30"/>
      <c r="L2085" s="30"/>
    </row>
    <row r="2086" spans="7:12" x14ac:dyDescent="0.25">
      <c r="G2086" s="30"/>
      <c r="H2086" s="30"/>
      <c r="I2086" s="30"/>
      <c r="J2086" s="30"/>
      <c r="K2086" s="30"/>
      <c r="L2086" s="30"/>
    </row>
    <row r="2087" spans="7:12" x14ac:dyDescent="0.25">
      <c r="G2087" s="30"/>
      <c r="H2087" s="30"/>
      <c r="I2087" s="30"/>
      <c r="J2087" s="30"/>
      <c r="K2087" s="30"/>
      <c r="L2087" s="30"/>
    </row>
    <row r="2088" spans="7:12" x14ac:dyDescent="0.25">
      <c r="G2088" s="30"/>
      <c r="H2088" s="30"/>
      <c r="I2088" s="30"/>
      <c r="J2088" s="30"/>
      <c r="K2088" s="30"/>
      <c r="L2088" s="30"/>
    </row>
    <row r="2089" spans="7:12" x14ac:dyDescent="0.25">
      <c r="G2089" s="30"/>
      <c r="H2089" s="30"/>
      <c r="I2089" s="30"/>
      <c r="J2089" s="30"/>
      <c r="K2089" s="30"/>
      <c r="L2089" s="30"/>
    </row>
    <row r="2090" spans="7:12" x14ac:dyDescent="0.25">
      <c r="G2090" s="30"/>
      <c r="H2090" s="30"/>
      <c r="I2090" s="30"/>
      <c r="J2090" s="30"/>
      <c r="K2090" s="30"/>
      <c r="L2090" s="30"/>
    </row>
    <row r="2091" spans="7:12" x14ac:dyDescent="0.25">
      <c r="G2091" s="30"/>
      <c r="H2091" s="30"/>
      <c r="I2091" s="30"/>
      <c r="J2091" s="30"/>
      <c r="K2091" s="30"/>
      <c r="L2091" s="30"/>
    </row>
    <row r="2092" spans="7:12" x14ac:dyDescent="0.25">
      <c r="G2092" s="30"/>
      <c r="H2092" s="30"/>
      <c r="I2092" s="30"/>
      <c r="J2092" s="30"/>
      <c r="K2092" s="30"/>
      <c r="L2092" s="30"/>
    </row>
    <row r="2093" spans="7:12" x14ac:dyDescent="0.25">
      <c r="G2093" s="30"/>
      <c r="H2093" s="30"/>
      <c r="I2093" s="30"/>
      <c r="J2093" s="30"/>
      <c r="K2093" s="30"/>
      <c r="L2093" s="30"/>
    </row>
    <row r="2094" spans="7:12" x14ac:dyDescent="0.25">
      <c r="G2094" s="30"/>
      <c r="H2094" s="30"/>
      <c r="I2094" s="30"/>
      <c r="J2094" s="30"/>
      <c r="K2094" s="30"/>
      <c r="L2094" s="30"/>
    </row>
    <row r="2095" spans="7:12" x14ac:dyDescent="0.25">
      <c r="G2095" s="30"/>
      <c r="H2095" s="30"/>
      <c r="I2095" s="30"/>
      <c r="J2095" s="30"/>
      <c r="K2095" s="30"/>
      <c r="L2095" s="30"/>
    </row>
    <row r="2096" spans="7:12" x14ac:dyDescent="0.25">
      <c r="G2096" s="30"/>
      <c r="H2096" s="30"/>
      <c r="I2096" s="30"/>
      <c r="J2096" s="30"/>
      <c r="K2096" s="30"/>
      <c r="L2096" s="30"/>
    </row>
    <row r="2097" spans="7:12" x14ac:dyDescent="0.25">
      <c r="G2097" s="30"/>
      <c r="H2097" s="30"/>
      <c r="I2097" s="30"/>
      <c r="J2097" s="30"/>
      <c r="K2097" s="30"/>
      <c r="L2097" s="30"/>
    </row>
    <row r="2098" spans="7:12" x14ac:dyDescent="0.25">
      <c r="G2098" s="30"/>
      <c r="H2098" s="30"/>
      <c r="I2098" s="30"/>
      <c r="J2098" s="30"/>
      <c r="K2098" s="30"/>
      <c r="L2098" s="30"/>
    </row>
    <row r="2099" spans="7:12" x14ac:dyDescent="0.25">
      <c r="G2099" s="30"/>
      <c r="H2099" s="30"/>
      <c r="I2099" s="30"/>
      <c r="J2099" s="30"/>
      <c r="K2099" s="30"/>
      <c r="L2099" s="30"/>
    </row>
    <row r="2100" spans="7:12" x14ac:dyDescent="0.25">
      <c r="G2100" s="30"/>
      <c r="H2100" s="30"/>
      <c r="I2100" s="30"/>
      <c r="J2100" s="30"/>
      <c r="K2100" s="30"/>
      <c r="L2100" s="30"/>
    </row>
    <row r="2101" spans="7:12" x14ac:dyDescent="0.25">
      <c r="G2101" s="30"/>
      <c r="H2101" s="30"/>
      <c r="I2101" s="30"/>
      <c r="J2101" s="30"/>
      <c r="K2101" s="30"/>
      <c r="L2101" s="30"/>
    </row>
    <row r="2102" spans="7:12" x14ac:dyDescent="0.25">
      <c r="G2102" s="30"/>
      <c r="H2102" s="30"/>
      <c r="I2102" s="30"/>
      <c r="J2102" s="30"/>
      <c r="K2102" s="30"/>
      <c r="L2102" s="30"/>
    </row>
    <row r="2103" spans="7:12" x14ac:dyDescent="0.25">
      <c r="G2103" s="30"/>
      <c r="H2103" s="30"/>
      <c r="I2103" s="30"/>
      <c r="J2103" s="30"/>
      <c r="K2103" s="30"/>
      <c r="L2103" s="30"/>
    </row>
    <row r="2104" spans="7:12" x14ac:dyDescent="0.25">
      <c r="G2104" s="30"/>
      <c r="H2104" s="30"/>
      <c r="I2104" s="30"/>
      <c r="J2104" s="30"/>
      <c r="K2104" s="30"/>
      <c r="L2104" s="30"/>
    </row>
    <row r="2105" spans="7:12" x14ac:dyDescent="0.25">
      <c r="G2105" s="30"/>
      <c r="H2105" s="30"/>
      <c r="I2105" s="30"/>
      <c r="J2105" s="30"/>
      <c r="K2105" s="30"/>
      <c r="L2105" s="30"/>
    </row>
    <row r="2106" spans="7:12" x14ac:dyDescent="0.25">
      <c r="G2106" s="30"/>
      <c r="H2106" s="30"/>
      <c r="I2106" s="30"/>
      <c r="J2106" s="30"/>
      <c r="K2106" s="30"/>
      <c r="L2106" s="30"/>
    </row>
    <row r="2107" spans="7:12" x14ac:dyDescent="0.25">
      <c r="G2107" s="30"/>
      <c r="H2107" s="30"/>
      <c r="I2107" s="30"/>
      <c r="J2107" s="30"/>
      <c r="K2107" s="30"/>
      <c r="L2107" s="30"/>
    </row>
    <row r="2108" spans="7:12" x14ac:dyDescent="0.25">
      <c r="G2108" s="30"/>
      <c r="H2108" s="30"/>
      <c r="I2108" s="30"/>
      <c r="J2108" s="30"/>
      <c r="K2108" s="30"/>
      <c r="L2108" s="30"/>
    </row>
    <row r="2109" spans="7:12" x14ac:dyDescent="0.25">
      <c r="G2109" s="30"/>
      <c r="H2109" s="30"/>
      <c r="I2109" s="30"/>
      <c r="J2109" s="30"/>
      <c r="K2109" s="30"/>
      <c r="L2109" s="30"/>
    </row>
    <row r="2110" spans="7:12" x14ac:dyDescent="0.25">
      <c r="G2110" s="30"/>
      <c r="H2110" s="30"/>
      <c r="I2110" s="30"/>
      <c r="J2110" s="30"/>
      <c r="K2110" s="30"/>
      <c r="L2110" s="30"/>
    </row>
    <row r="2111" spans="7:12" x14ac:dyDescent="0.25">
      <c r="G2111" s="30"/>
      <c r="H2111" s="30"/>
      <c r="I2111" s="30"/>
      <c r="J2111" s="30"/>
      <c r="K2111" s="30"/>
      <c r="L2111" s="30"/>
    </row>
    <row r="2112" spans="7:12" x14ac:dyDescent="0.25">
      <c r="G2112" s="30"/>
      <c r="H2112" s="30"/>
      <c r="I2112" s="30"/>
      <c r="J2112" s="30"/>
      <c r="K2112" s="30"/>
      <c r="L2112" s="30"/>
    </row>
    <row r="2113" spans="7:12" x14ac:dyDescent="0.25">
      <c r="G2113" s="30"/>
      <c r="H2113" s="30"/>
      <c r="I2113" s="30"/>
      <c r="J2113" s="30"/>
      <c r="K2113" s="30"/>
      <c r="L2113" s="30"/>
    </row>
    <row r="2114" spans="7:12" x14ac:dyDescent="0.25">
      <c r="G2114" s="30"/>
      <c r="H2114" s="30"/>
      <c r="I2114" s="30"/>
      <c r="J2114" s="30"/>
      <c r="K2114" s="30"/>
      <c r="L2114" s="30"/>
    </row>
    <row r="2115" spans="7:12" x14ac:dyDescent="0.25">
      <c r="G2115" s="30"/>
      <c r="H2115" s="30"/>
      <c r="I2115" s="30"/>
      <c r="J2115" s="30"/>
      <c r="K2115" s="30"/>
      <c r="L2115" s="30"/>
    </row>
    <row r="2116" spans="7:12" x14ac:dyDescent="0.25">
      <c r="G2116" s="30"/>
      <c r="H2116" s="30"/>
      <c r="I2116" s="30"/>
      <c r="J2116" s="30"/>
      <c r="K2116" s="30"/>
      <c r="L2116" s="30"/>
    </row>
    <row r="2117" spans="7:12" x14ac:dyDescent="0.25">
      <c r="G2117" s="30"/>
      <c r="H2117" s="30"/>
      <c r="I2117" s="30"/>
      <c r="J2117" s="30"/>
      <c r="K2117" s="30"/>
      <c r="L2117" s="30"/>
    </row>
    <row r="2118" spans="7:12" x14ac:dyDescent="0.25">
      <c r="G2118" s="30"/>
      <c r="H2118" s="30"/>
      <c r="I2118" s="30"/>
      <c r="J2118" s="30"/>
      <c r="K2118" s="30"/>
      <c r="L2118" s="30"/>
    </row>
    <row r="2119" spans="7:12" x14ac:dyDescent="0.25">
      <c r="G2119" s="30"/>
      <c r="H2119" s="30"/>
      <c r="I2119" s="30"/>
      <c r="J2119" s="30"/>
      <c r="K2119" s="30"/>
      <c r="L2119" s="30"/>
    </row>
    <row r="2120" spans="7:12" x14ac:dyDescent="0.25">
      <c r="G2120" s="30"/>
      <c r="H2120" s="30"/>
      <c r="I2120" s="30"/>
      <c r="J2120" s="30"/>
      <c r="K2120" s="30"/>
      <c r="L2120" s="30"/>
    </row>
    <row r="2121" spans="7:12" x14ac:dyDescent="0.25">
      <c r="G2121" s="30"/>
      <c r="H2121" s="30"/>
      <c r="I2121" s="30"/>
      <c r="J2121" s="30"/>
      <c r="K2121" s="30"/>
      <c r="L2121" s="30"/>
    </row>
    <row r="2122" spans="7:12" x14ac:dyDescent="0.25">
      <c r="G2122" s="30"/>
      <c r="H2122" s="30"/>
      <c r="I2122" s="30"/>
      <c r="J2122" s="30"/>
      <c r="K2122" s="30"/>
      <c r="L2122" s="30"/>
    </row>
    <row r="2123" spans="7:12" x14ac:dyDescent="0.25">
      <c r="G2123" s="30"/>
      <c r="H2123" s="30"/>
      <c r="I2123" s="30"/>
      <c r="J2123" s="30"/>
      <c r="K2123" s="30"/>
      <c r="L2123" s="30"/>
    </row>
    <row r="2124" spans="7:12" x14ac:dyDescent="0.25">
      <c r="G2124" s="30"/>
      <c r="H2124" s="30"/>
      <c r="I2124" s="30"/>
      <c r="J2124" s="30"/>
      <c r="K2124" s="30"/>
      <c r="L2124" s="30"/>
    </row>
    <row r="2125" spans="7:12" x14ac:dyDescent="0.25">
      <c r="G2125" s="30"/>
      <c r="H2125" s="30"/>
      <c r="I2125" s="30"/>
      <c r="J2125" s="30"/>
      <c r="K2125" s="30"/>
      <c r="L2125" s="30"/>
    </row>
    <row r="2126" spans="7:12" x14ac:dyDescent="0.25">
      <c r="G2126" s="30"/>
      <c r="H2126" s="30"/>
      <c r="I2126" s="30"/>
      <c r="J2126" s="30"/>
      <c r="K2126" s="30"/>
      <c r="L2126" s="30"/>
    </row>
    <row r="2127" spans="7:12" x14ac:dyDescent="0.25">
      <c r="G2127" s="30"/>
      <c r="H2127" s="30"/>
      <c r="I2127" s="30"/>
      <c r="J2127" s="30"/>
      <c r="K2127" s="30"/>
      <c r="L2127" s="30"/>
    </row>
    <row r="2128" spans="7:12" x14ac:dyDescent="0.25">
      <c r="G2128" s="30"/>
      <c r="H2128" s="30"/>
      <c r="I2128" s="30"/>
      <c r="J2128" s="30"/>
      <c r="K2128" s="30"/>
      <c r="L2128" s="30"/>
    </row>
    <row r="2129" spans="7:12" x14ac:dyDescent="0.25">
      <c r="G2129" s="30"/>
      <c r="H2129" s="30"/>
      <c r="I2129" s="30"/>
      <c r="J2129" s="30"/>
      <c r="K2129" s="30"/>
      <c r="L2129" s="30"/>
    </row>
    <row r="2130" spans="7:12" x14ac:dyDescent="0.25">
      <c r="G2130" s="30"/>
      <c r="H2130" s="30"/>
      <c r="I2130" s="30"/>
      <c r="J2130" s="30"/>
      <c r="K2130" s="30"/>
      <c r="L2130" s="30"/>
    </row>
    <row r="2131" spans="7:12" x14ac:dyDescent="0.25">
      <c r="G2131" s="30"/>
      <c r="H2131" s="30"/>
      <c r="I2131" s="30"/>
      <c r="J2131" s="30"/>
      <c r="K2131" s="30"/>
      <c r="L2131" s="30"/>
    </row>
    <row r="2132" spans="7:12" x14ac:dyDescent="0.25">
      <c r="G2132" s="30"/>
      <c r="H2132" s="30"/>
      <c r="I2132" s="30"/>
      <c r="J2132" s="30"/>
      <c r="K2132" s="30"/>
      <c r="L2132" s="30"/>
    </row>
    <row r="2133" spans="7:12" x14ac:dyDescent="0.25">
      <c r="G2133" s="30"/>
      <c r="H2133" s="30"/>
      <c r="I2133" s="30"/>
      <c r="J2133" s="30"/>
      <c r="K2133" s="30"/>
      <c r="L2133" s="30"/>
    </row>
    <row r="2134" spans="7:12" x14ac:dyDescent="0.25">
      <c r="G2134" s="30"/>
      <c r="H2134" s="30"/>
      <c r="I2134" s="30"/>
      <c r="J2134" s="30"/>
      <c r="K2134" s="30"/>
      <c r="L2134" s="30"/>
    </row>
    <row r="2135" spans="7:12" x14ac:dyDescent="0.25">
      <c r="G2135" s="30"/>
      <c r="H2135" s="30"/>
      <c r="I2135" s="30"/>
      <c r="J2135" s="30"/>
      <c r="K2135" s="30"/>
      <c r="L2135" s="30"/>
    </row>
    <row r="2136" spans="7:12" x14ac:dyDescent="0.25">
      <c r="G2136" s="30"/>
      <c r="H2136" s="30"/>
      <c r="I2136" s="30"/>
      <c r="J2136" s="30"/>
      <c r="K2136" s="30"/>
      <c r="L2136" s="30"/>
    </row>
    <row r="2137" spans="7:12" x14ac:dyDescent="0.25">
      <c r="G2137" s="30"/>
      <c r="H2137" s="30"/>
      <c r="I2137" s="30"/>
      <c r="J2137" s="30"/>
      <c r="K2137" s="30"/>
      <c r="L2137" s="30"/>
    </row>
    <row r="2138" spans="7:12" x14ac:dyDescent="0.25">
      <c r="G2138" s="30"/>
      <c r="H2138" s="30"/>
      <c r="I2138" s="30"/>
      <c r="J2138" s="30"/>
      <c r="K2138" s="30"/>
      <c r="L2138" s="30"/>
    </row>
    <row r="2139" spans="7:12" x14ac:dyDescent="0.25">
      <c r="G2139" s="30"/>
      <c r="H2139" s="30"/>
      <c r="I2139" s="30"/>
      <c r="J2139" s="30"/>
      <c r="K2139" s="30"/>
      <c r="L2139" s="30"/>
    </row>
    <row r="2140" spans="7:12" x14ac:dyDescent="0.25">
      <c r="G2140" s="30"/>
      <c r="H2140" s="30"/>
      <c r="I2140" s="30"/>
      <c r="J2140" s="30"/>
      <c r="K2140" s="30"/>
      <c r="L2140" s="30"/>
    </row>
    <row r="2141" spans="7:12" x14ac:dyDescent="0.25">
      <c r="G2141" s="30"/>
      <c r="H2141" s="30"/>
      <c r="I2141" s="30"/>
      <c r="J2141" s="30"/>
      <c r="K2141" s="30"/>
      <c r="L2141" s="30"/>
    </row>
    <row r="2142" spans="7:12" x14ac:dyDescent="0.25">
      <c r="G2142" s="30"/>
      <c r="H2142" s="30"/>
      <c r="I2142" s="30"/>
      <c r="J2142" s="30"/>
      <c r="K2142" s="30"/>
      <c r="L2142" s="30"/>
    </row>
    <row r="2143" spans="7:12" x14ac:dyDescent="0.25">
      <c r="G2143" s="30"/>
      <c r="H2143" s="30"/>
      <c r="I2143" s="30"/>
      <c r="J2143" s="30"/>
      <c r="K2143" s="30"/>
      <c r="L2143" s="30"/>
    </row>
    <row r="2144" spans="7:12" x14ac:dyDescent="0.25">
      <c r="G2144" s="30"/>
      <c r="H2144" s="30"/>
      <c r="I2144" s="30"/>
      <c r="J2144" s="30"/>
      <c r="K2144" s="30"/>
      <c r="L2144" s="30"/>
    </row>
    <row r="2145" spans="7:12" x14ac:dyDescent="0.25">
      <c r="G2145" s="30"/>
      <c r="H2145" s="30"/>
      <c r="I2145" s="30"/>
      <c r="J2145" s="30"/>
      <c r="K2145" s="30"/>
      <c r="L2145" s="30"/>
    </row>
    <row r="2146" spans="7:12" x14ac:dyDescent="0.25">
      <c r="G2146" s="30"/>
      <c r="H2146" s="30"/>
      <c r="I2146" s="30"/>
      <c r="J2146" s="30"/>
      <c r="K2146" s="30"/>
      <c r="L2146" s="30"/>
    </row>
    <row r="2147" spans="7:12" x14ac:dyDescent="0.25">
      <c r="G2147" s="30"/>
      <c r="H2147" s="30"/>
      <c r="I2147" s="30"/>
      <c r="J2147" s="30"/>
      <c r="K2147" s="30"/>
      <c r="L2147" s="30"/>
    </row>
    <row r="2148" spans="7:12" x14ac:dyDescent="0.25">
      <c r="G2148" s="30"/>
      <c r="H2148" s="30"/>
      <c r="I2148" s="30"/>
      <c r="J2148" s="30"/>
      <c r="K2148" s="30"/>
      <c r="L2148" s="30"/>
    </row>
    <row r="2149" spans="7:12" x14ac:dyDescent="0.25">
      <c r="G2149" s="30"/>
      <c r="H2149" s="30"/>
      <c r="I2149" s="30"/>
      <c r="J2149" s="30"/>
      <c r="K2149" s="30"/>
      <c r="L2149" s="30"/>
    </row>
    <row r="2150" spans="7:12" x14ac:dyDescent="0.25">
      <c r="G2150" s="30"/>
      <c r="H2150" s="30"/>
      <c r="I2150" s="30"/>
      <c r="J2150" s="30"/>
      <c r="K2150" s="30"/>
      <c r="L2150" s="30"/>
    </row>
    <row r="2151" spans="7:12" x14ac:dyDescent="0.25">
      <c r="G2151" s="30"/>
      <c r="H2151" s="30"/>
      <c r="I2151" s="30"/>
      <c r="J2151" s="30"/>
      <c r="K2151" s="30"/>
      <c r="L2151" s="30"/>
    </row>
    <row r="2152" spans="7:12" x14ac:dyDescent="0.25">
      <c r="G2152" s="30"/>
      <c r="H2152" s="30"/>
      <c r="I2152" s="30"/>
      <c r="J2152" s="30"/>
      <c r="K2152" s="30"/>
      <c r="L2152" s="30"/>
    </row>
    <row r="2153" spans="7:12" x14ac:dyDescent="0.25">
      <c r="G2153" s="30"/>
      <c r="H2153" s="30"/>
      <c r="I2153" s="30"/>
      <c r="J2153" s="30"/>
      <c r="K2153" s="30"/>
      <c r="L2153" s="30"/>
    </row>
    <row r="2154" spans="7:12" x14ac:dyDescent="0.25">
      <c r="G2154" s="30"/>
      <c r="H2154" s="30"/>
      <c r="I2154" s="30"/>
      <c r="J2154" s="30"/>
      <c r="K2154" s="30"/>
      <c r="L2154" s="30"/>
    </row>
    <row r="2155" spans="7:12" x14ac:dyDescent="0.25">
      <c r="G2155" s="30"/>
      <c r="H2155" s="30"/>
      <c r="I2155" s="30"/>
      <c r="J2155" s="30"/>
      <c r="K2155" s="30"/>
      <c r="L2155" s="30"/>
    </row>
    <row r="2156" spans="7:12" x14ac:dyDescent="0.25">
      <c r="G2156" s="30"/>
      <c r="H2156" s="30"/>
      <c r="I2156" s="30"/>
      <c r="J2156" s="30"/>
      <c r="K2156" s="30"/>
      <c r="L2156" s="30"/>
    </row>
    <row r="2157" spans="7:12" x14ac:dyDescent="0.25">
      <c r="G2157" s="30"/>
      <c r="H2157" s="30"/>
      <c r="I2157" s="30"/>
      <c r="J2157" s="30"/>
      <c r="K2157" s="30"/>
      <c r="L2157" s="30"/>
    </row>
    <row r="2158" spans="7:12" x14ac:dyDescent="0.25">
      <c r="G2158" s="30"/>
      <c r="H2158" s="30"/>
      <c r="I2158" s="30"/>
      <c r="J2158" s="30"/>
      <c r="K2158" s="30"/>
      <c r="L2158" s="30"/>
    </row>
    <row r="2159" spans="7:12" x14ac:dyDescent="0.25">
      <c r="G2159" s="30"/>
      <c r="H2159" s="30"/>
      <c r="I2159" s="30"/>
      <c r="J2159" s="30"/>
      <c r="K2159" s="30"/>
      <c r="L2159" s="30"/>
    </row>
    <row r="2160" spans="7:12" x14ac:dyDescent="0.25">
      <c r="G2160" s="30"/>
      <c r="H2160" s="30"/>
      <c r="I2160" s="30"/>
      <c r="J2160" s="30"/>
      <c r="K2160" s="30"/>
      <c r="L2160" s="30"/>
    </row>
    <row r="2161" spans="7:12" x14ac:dyDescent="0.25">
      <c r="G2161" s="30"/>
      <c r="H2161" s="30"/>
      <c r="I2161" s="30"/>
      <c r="J2161" s="30"/>
      <c r="K2161" s="30"/>
      <c r="L2161" s="30"/>
    </row>
    <row r="2162" spans="7:12" x14ac:dyDescent="0.25">
      <c r="G2162" s="30"/>
      <c r="H2162" s="30"/>
      <c r="I2162" s="30"/>
      <c r="J2162" s="30"/>
      <c r="K2162" s="30"/>
      <c r="L2162" s="30"/>
    </row>
    <row r="2163" spans="7:12" x14ac:dyDescent="0.25">
      <c r="G2163" s="30"/>
      <c r="H2163" s="30"/>
      <c r="I2163" s="30"/>
      <c r="J2163" s="30"/>
      <c r="K2163" s="30"/>
      <c r="L2163" s="30"/>
    </row>
    <row r="2164" spans="7:12" x14ac:dyDescent="0.25">
      <c r="G2164" s="30"/>
      <c r="H2164" s="30"/>
      <c r="I2164" s="30"/>
      <c r="J2164" s="30"/>
      <c r="K2164" s="30"/>
      <c r="L2164" s="30"/>
    </row>
    <row r="2165" spans="7:12" x14ac:dyDescent="0.25">
      <c r="G2165" s="30"/>
      <c r="H2165" s="30"/>
      <c r="I2165" s="30"/>
      <c r="J2165" s="30"/>
      <c r="K2165" s="30"/>
      <c r="L2165" s="30"/>
    </row>
    <row r="2166" spans="7:12" x14ac:dyDescent="0.25">
      <c r="G2166" s="30"/>
      <c r="H2166" s="30"/>
      <c r="I2166" s="30"/>
      <c r="J2166" s="30"/>
      <c r="K2166" s="30"/>
      <c r="L2166" s="30"/>
    </row>
    <row r="2167" spans="7:12" x14ac:dyDescent="0.25">
      <c r="G2167" s="30"/>
      <c r="H2167" s="30"/>
      <c r="I2167" s="30"/>
      <c r="J2167" s="30"/>
      <c r="K2167" s="30"/>
      <c r="L2167" s="30"/>
    </row>
    <row r="2168" spans="7:12" x14ac:dyDescent="0.25">
      <c r="G2168" s="30"/>
      <c r="H2168" s="30"/>
      <c r="I2168" s="30"/>
      <c r="J2168" s="30"/>
      <c r="K2168" s="30"/>
      <c r="L2168" s="30"/>
    </row>
    <row r="2169" spans="7:12" x14ac:dyDescent="0.25">
      <c r="G2169" s="30"/>
      <c r="H2169" s="30"/>
      <c r="I2169" s="30"/>
      <c r="J2169" s="30"/>
      <c r="K2169" s="30"/>
      <c r="L2169" s="30"/>
    </row>
    <row r="2170" spans="7:12" x14ac:dyDescent="0.25">
      <c r="G2170" s="30"/>
      <c r="H2170" s="30"/>
      <c r="I2170" s="30"/>
      <c r="J2170" s="30"/>
      <c r="K2170" s="30"/>
      <c r="L2170" s="30"/>
    </row>
    <row r="2171" spans="7:12" x14ac:dyDescent="0.25">
      <c r="G2171" s="30"/>
      <c r="H2171" s="30"/>
      <c r="I2171" s="30"/>
      <c r="J2171" s="30"/>
      <c r="K2171" s="30"/>
      <c r="L2171" s="30"/>
    </row>
    <row r="2172" spans="7:12" x14ac:dyDescent="0.25">
      <c r="G2172" s="30"/>
      <c r="H2172" s="30"/>
      <c r="I2172" s="30"/>
      <c r="J2172" s="30"/>
      <c r="K2172" s="30"/>
      <c r="L2172" s="30"/>
    </row>
    <row r="2173" spans="7:12" x14ac:dyDescent="0.25">
      <c r="G2173" s="30"/>
      <c r="H2173" s="30"/>
      <c r="I2173" s="30"/>
      <c r="J2173" s="30"/>
      <c r="K2173" s="30"/>
      <c r="L2173" s="30"/>
    </row>
    <row r="2174" spans="7:12" x14ac:dyDescent="0.25">
      <c r="G2174" s="30"/>
      <c r="H2174" s="30"/>
      <c r="I2174" s="30"/>
      <c r="J2174" s="30"/>
      <c r="K2174" s="30"/>
      <c r="L2174" s="30"/>
    </row>
    <row r="2175" spans="7:12" x14ac:dyDescent="0.25">
      <c r="G2175" s="30"/>
      <c r="H2175" s="30"/>
      <c r="I2175" s="30"/>
      <c r="J2175" s="30"/>
      <c r="K2175" s="30"/>
      <c r="L2175" s="30"/>
    </row>
    <row r="2176" spans="7:12" x14ac:dyDescent="0.25">
      <c r="G2176" s="30"/>
      <c r="H2176" s="30"/>
      <c r="I2176" s="30"/>
      <c r="J2176" s="30"/>
      <c r="K2176" s="30"/>
      <c r="L2176" s="30"/>
    </row>
    <row r="2177" spans="7:12" x14ac:dyDescent="0.25">
      <c r="G2177" s="30"/>
      <c r="H2177" s="30"/>
      <c r="I2177" s="30"/>
      <c r="J2177" s="30"/>
      <c r="K2177" s="30"/>
      <c r="L2177" s="30"/>
    </row>
    <row r="2178" spans="7:12" x14ac:dyDescent="0.25">
      <c r="G2178" s="30"/>
      <c r="H2178" s="30"/>
      <c r="I2178" s="30"/>
      <c r="J2178" s="30"/>
      <c r="K2178" s="30"/>
      <c r="L2178" s="30"/>
    </row>
    <row r="2179" spans="7:12" x14ac:dyDescent="0.25">
      <c r="G2179" s="30"/>
      <c r="H2179" s="30"/>
      <c r="I2179" s="30"/>
      <c r="J2179" s="30"/>
      <c r="K2179" s="30"/>
      <c r="L2179" s="30"/>
    </row>
    <row r="2180" spans="7:12" x14ac:dyDescent="0.25">
      <c r="G2180" s="30"/>
      <c r="H2180" s="30"/>
      <c r="I2180" s="30"/>
      <c r="J2180" s="30"/>
      <c r="K2180" s="30"/>
      <c r="L2180" s="30"/>
    </row>
    <row r="2181" spans="7:12" x14ac:dyDescent="0.25">
      <c r="G2181" s="30"/>
      <c r="H2181" s="30"/>
      <c r="I2181" s="30"/>
      <c r="J2181" s="30"/>
      <c r="K2181" s="30"/>
      <c r="L2181" s="30"/>
    </row>
    <row r="2182" spans="7:12" x14ac:dyDescent="0.25">
      <c r="G2182" s="30"/>
      <c r="H2182" s="30"/>
      <c r="I2182" s="30"/>
      <c r="J2182" s="30"/>
      <c r="K2182" s="30"/>
      <c r="L2182" s="30"/>
    </row>
    <row r="2183" spans="7:12" x14ac:dyDescent="0.25">
      <c r="G2183" s="30"/>
      <c r="H2183" s="30"/>
      <c r="I2183" s="30"/>
      <c r="J2183" s="30"/>
      <c r="K2183" s="30"/>
      <c r="L2183" s="30"/>
    </row>
    <row r="2184" spans="7:12" x14ac:dyDescent="0.25">
      <c r="G2184" s="30"/>
      <c r="H2184" s="30"/>
      <c r="I2184" s="30"/>
      <c r="J2184" s="30"/>
      <c r="K2184" s="30"/>
      <c r="L2184" s="30"/>
    </row>
    <row r="2185" spans="7:12" x14ac:dyDescent="0.25">
      <c r="G2185" s="30"/>
      <c r="H2185" s="30"/>
      <c r="I2185" s="30"/>
      <c r="J2185" s="30"/>
      <c r="K2185" s="30"/>
      <c r="L2185" s="30"/>
    </row>
    <row r="2186" spans="7:12" x14ac:dyDescent="0.25">
      <c r="G2186" s="30"/>
      <c r="H2186" s="30"/>
      <c r="I2186" s="30"/>
      <c r="J2186" s="30"/>
      <c r="K2186" s="30"/>
      <c r="L2186" s="30"/>
    </row>
    <row r="2187" spans="7:12" x14ac:dyDescent="0.25">
      <c r="G2187" s="30"/>
      <c r="H2187" s="30"/>
      <c r="I2187" s="30"/>
      <c r="J2187" s="30"/>
      <c r="K2187" s="30"/>
      <c r="L2187" s="30"/>
    </row>
    <row r="2188" spans="7:12" x14ac:dyDescent="0.25">
      <c r="G2188" s="30"/>
      <c r="H2188" s="30"/>
      <c r="I2188" s="30"/>
      <c r="J2188" s="30"/>
      <c r="K2188" s="30"/>
      <c r="L2188" s="30"/>
    </row>
    <row r="2189" spans="7:12" x14ac:dyDescent="0.25">
      <c r="G2189" s="30"/>
      <c r="H2189" s="30"/>
      <c r="I2189" s="30"/>
      <c r="J2189" s="30"/>
      <c r="K2189" s="30"/>
      <c r="L2189" s="30"/>
    </row>
    <row r="2190" spans="7:12" x14ac:dyDescent="0.25">
      <c r="G2190" s="30"/>
      <c r="H2190" s="30"/>
      <c r="I2190" s="30"/>
      <c r="J2190" s="30"/>
      <c r="K2190" s="30"/>
      <c r="L2190" s="30"/>
    </row>
    <row r="2191" spans="7:12" x14ac:dyDescent="0.25">
      <c r="G2191" s="30"/>
      <c r="H2191" s="30"/>
      <c r="I2191" s="30"/>
      <c r="J2191" s="30"/>
      <c r="K2191" s="30"/>
      <c r="L2191" s="30"/>
    </row>
    <row r="2192" spans="7:12" x14ac:dyDescent="0.25">
      <c r="G2192" s="30"/>
      <c r="H2192" s="30"/>
      <c r="I2192" s="30"/>
      <c r="J2192" s="30"/>
      <c r="K2192" s="30"/>
      <c r="L2192" s="30"/>
    </row>
    <row r="2193" spans="7:12" x14ac:dyDescent="0.25">
      <c r="G2193" s="30"/>
      <c r="H2193" s="30"/>
      <c r="I2193" s="30"/>
      <c r="J2193" s="30"/>
      <c r="K2193" s="30"/>
      <c r="L2193" s="30"/>
    </row>
    <row r="2194" spans="7:12" x14ac:dyDescent="0.25">
      <c r="G2194" s="30"/>
      <c r="H2194" s="30"/>
      <c r="I2194" s="30"/>
      <c r="J2194" s="30"/>
      <c r="K2194" s="30"/>
      <c r="L2194" s="30"/>
    </row>
    <row r="2195" spans="7:12" x14ac:dyDescent="0.25">
      <c r="G2195" s="30"/>
      <c r="H2195" s="30"/>
      <c r="I2195" s="30"/>
      <c r="J2195" s="30"/>
      <c r="K2195" s="30"/>
      <c r="L2195" s="30"/>
    </row>
    <row r="2196" spans="7:12" x14ac:dyDescent="0.25">
      <c r="G2196" s="30"/>
      <c r="H2196" s="30"/>
      <c r="I2196" s="30"/>
      <c r="J2196" s="30"/>
      <c r="K2196" s="30"/>
      <c r="L2196" s="30"/>
    </row>
    <row r="2197" spans="7:12" x14ac:dyDescent="0.25">
      <c r="G2197" s="30"/>
      <c r="H2197" s="30"/>
      <c r="I2197" s="30"/>
      <c r="J2197" s="30"/>
      <c r="K2197" s="30"/>
      <c r="L2197" s="30"/>
    </row>
    <row r="2198" spans="7:12" x14ac:dyDescent="0.25">
      <c r="G2198" s="30"/>
      <c r="H2198" s="30"/>
      <c r="I2198" s="30"/>
      <c r="J2198" s="30"/>
      <c r="K2198" s="30"/>
      <c r="L2198" s="30"/>
    </row>
    <row r="2199" spans="7:12" x14ac:dyDescent="0.25">
      <c r="G2199" s="30"/>
      <c r="H2199" s="30"/>
      <c r="I2199" s="30"/>
      <c r="J2199" s="30"/>
      <c r="K2199" s="30"/>
      <c r="L2199" s="30"/>
    </row>
    <row r="2200" spans="7:12" x14ac:dyDescent="0.25">
      <c r="G2200" s="30"/>
      <c r="H2200" s="30"/>
      <c r="I2200" s="30"/>
      <c r="J2200" s="30"/>
      <c r="K2200" s="30"/>
      <c r="L2200" s="30"/>
    </row>
    <row r="2201" spans="7:12" x14ac:dyDescent="0.25">
      <c r="G2201" s="30"/>
      <c r="H2201" s="30"/>
      <c r="I2201" s="30"/>
      <c r="J2201" s="30"/>
      <c r="K2201" s="30"/>
      <c r="L2201" s="30"/>
    </row>
    <row r="2202" spans="7:12" x14ac:dyDescent="0.25">
      <c r="G2202" s="30"/>
      <c r="H2202" s="30"/>
      <c r="I2202" s="30"/>
      <c r="J2202" s="30"/>
      <c r="K2202" s="30"/>
      <c r="L2202" s="30"/>
    </row>
    <row r="2203" spans="7:12" x14ac:dyDescent="0.25">
      <c r="G2203" s="30"/>
      <c r="H2203" s="30"/>
      <c r="I2203" s="30"/>
      <c r="J2203" s="30"/>
      <c r="K2203" s="30"/>
      <c r="L2203" s="30"/>
    </row>
    <row r="2204" spans="7:12" x14ac:dyDescent="0.25">
      <c r="G2204" s="30"/>
      <c r="H2204" s="30"/>
      <c r="I2204" s="30"/>
      <c r="J2204" s="30"/>
      <c r="K2204" s="30"/>
      <c r="L2204" s="30"/>
    </row>
    <row r="2205" spans="7:12" x14ac:dyDescent="0.25">
      <c r="G2205" s="30"/>
      <c r="H2205" s="30"/>
      <c r="I2205" s="30"/>
      <c r="J2205" s="30"/>
      <c r="K2205" s="30"/>
      <c r="L2205" s="30"/>
    </row>
    <row r="2206" spans="7:12" x14ac:dyDescent="0.25">
      <c r="G2206" s="30"/>
      <c r="H2206" s="30"/>
      <c r="I2206" s="30"/>
      <c r="J2206" s="30"/>
      <c r="K2206" s="30"/>
      <c r="L2206" s="30"/>
    </row>
    <row r="2207" spans="7:12" x14ac:dyDescent="0.25">
      <c r="G2207" s="30"/>
      <c r="H2207" s="30"/>
      <c r="I2207" s="30"/>
      <c r="J2207" s="30"/>
      <c r="K2207" s="30"/>
      <c r="L2207" s="30"/>
    </row>
    <row r="2208" spans="7:12" x14ac:dyDescent="0.25">
      <c r="G2208" s="30"/>
      <c r="H2208" s="30"/>
      <c r="I2208" s="30"/>
      <c r="J2208" s="30"/>
      <c r="K2208" s="30"/>
      <c r="L2208" s="30"/>
    </row>
    <row r="2209" spans="7:12" x14ac:dyDescent="0.25">
      <c r="G2209" s="30"/>
      <c r="H2209" s="30"/>
      <c r="I2209" s="30"/>
      <c r="J2209" s="30"/>
      <c r="K2209" s="30"/>
      <c r="L2209" s="30"/>
    </row>
    <row r="2210" spans="7:12" x14ac:dyDescent="0.25">
      <c r="G2210" s="30"/>
      <c r="H2210" s="30"/>
      <c r="I2210" s="30"/>
      <c r="J2210" s="30"/>
      <c r="K2210" s="30"/>
      <c r="L2210" s="30"/>
    </row>
    <row r="2211" spans="7:12" x14ac:dyDescent="0.25">
      <c r="G2211" s="30"/>
      <c r="H2211" s="30"/>
      <c r="I2211" s="30"/>
      <c r="J2211" s="30"/>
      <c r="K2211" s="30"/>
      <c r="L2211" s="30"/>
    </row>
    <row r="2212" spans="7:12" x14ac:dyDescent="0.25">
      <c r="G2212" s="30"/>
      <c r="H2212" s="30"/>
      <c r="I2212" s="30"/>
      <c r="J2212" s="30"/>
      <c r="K2212" s="30"/>
      <c r="L2212" s="30"/>
    </row>
    <row r="2213" spans="7:12" x14ac:dyDescent="0.25">
      <c r="G2213" s="30"/>
      <c r="H2213" s="30"/>
      <c r="I2213" s="30"/>
      <c r="J2213" s="30"/>
      <c r="K2213" s="30"/>
      <c r="L2213" s="30"/>
    </row>
    <row r="2214" spans="7:12" x14ac:dyDescent="0.25">
      <c r="G2214" s="30"/>
      <c r="H2214" s="30"/>
      <c r="I2214" s="30"/>
      <c r="J2214" s="30"/>
      <c r="K2214" s="30"/>
      <c r="L2214" s="30"/>
    </row>
    <row r="2215" spans="7:12" x14ac:dyDescent="0.25">
      <c r="G2215" s="30"/>
      <c r="H2215" s="30"/>
      <c r="I2215" s="30"/>
      <c r="J2215" s="30"/>
      <c r="K2215" s="30"/>
      <c r="L2215" s="30"/>
    </row>
    <row r="2216" spans="7:12" x14ac:dyDescent="0.25">
      <c r="G2216" s="30"/>
      <c r="H2216" s="30"/>
      <c r="I2216" s="30"/>
      <c r="J2216" s="30"/>
      <c r="K2216" s="30"/>
      <c r="L2216" s="30"/>
    </row>
    <row r="2217" spans="7:12" x14ac:dyDescent="0.25">
      <c r="G2217" s="30"/>
      <c r="H2217" s="30"/>
      <c r="I2217" s="30"/>
      <c r="J2217" s="30"/>
      <c r="K2217" s="30"/>
      <c r="L2217" s="30"/>
    </row>
    <row r="2218" spans="7:12" x14ac:dyDescent="0.25">
      <c r="G2218" s="30"/>
      <c r="H2218" s="30"/>
      <c r="I2218" s="30"/>
      <c r="J2218" s="30"/>
      <c r="K2218" s="30"/>
      <c r="L2218" s="30"/>
    </row>
    <row r="2219" spans="7:12" x14ac:dyDescent="0.25">
      <c r="G2219" s="30"/>
      <c r="H2219" s="30"/>
      <c r="I2219" s="30"/>
      <c r="J2219" s="30"/>
      <c r="K2219" s="30"/>
      <c r="L2219" s="30"/>
    </row>
    <row r="2220" spans="7:12" x14ac:dyDescent="0.25">
      <c r="G2220" s="30"/>
      <c r="H2220" s="30"/>
      <c r="I2220" s="30"/>
      <c r="J2220" s="30"/>
      <c r="K2220" s="30"/>
      <c r="L2220" s="30"/>
    </row>
    <row r="2221" spans="7:12" x14ac:dyDescent="0.25">
      <c r="G2221" s="30"/>
      <c r="H2221" s="30"/>
      <c r="I2221" s="30"/>
      <c r="J2221" s="30"/>
      <c r="K2221" s="30"/>
      <c r="L2221" s="30"/>
    </row>
    <row r="2222" spans="7:12" x14ac:dyDescent="0.25">
      <c r="G2222" s="30"/>
      <c r="H2222" s="30"/>
      <c r="I2222" s="30"/>
      <c r="J2222" s="30"/>
      <c r="K2222" s="30"/>
      <c r="L2222" s="30"/>
    </row>
    <row r="2223" spans="7:12" x14ac:dyDescent="0.25">
      <c r="G2223" s="30"/>
      <c r="H2223" s="30"/>
      <c r="I2223" s="30"/>
      <c r="J2223" s="30"/>
      <c r="K2223" s="30"/>
      <c r="L2223" s="30"/>
    </row>
    <row r="2224" spans="7:12" x14ac:dyDescent="0.25">
      <c r="G2224" s="30"/>
      <c r="H2224" s="30"/>
      <c r="I2224" s="30"/>
      <c r="J2224" s="30"/>
      <c r="K2224" s="30"/>
      <c r="L2224" s="30"/>
    </row>
    <row r="2225" spans="7:12" x14ac:dyDescent="0.25">
      <c r="G2225" s="30"/>
      <c r="H2225" s="30"/>
      <c r="I2225" s="30"/>
      <c r="J2225" s="30"/>
      <c r="K2225" s="30"/>
      <c r="L2225" s="30"/>
    </row>
    <row r="2226" spans="7:12" x14ac:dyDescent="0.25">
      <c r="G2226" s="30"/>
      <c r="H2226" s="30"/>
      <c r="I2226" s="30"/>
      <c r="J2226" s="30"/>
      <c r="K2226" s="30"/>
      <c r="L2226" s="30"/>
    </row>
    <row r="2227" spans="7:12" x14ac:dyDescent="0.25">
      <c r="G2227" s="30"/>
      <c r="H2227" s="30"/>
      <c r="I2227" s="30"/>
      <c r="J2227" s="30"/>
      <c r="K2227" s="30"/>
      <c r="L2227" s="30"/>
    </row>
    <row r="2228" spans="7:12" x14ac:dyDescent="0.25">
      <c r="G2228" s="30"/>
      <c r="H2228" s="30"/>
      <c r="I2228" s="30"/>
      <c r="J2228" s="30"/>
      <c r="K2228" s="30"/>
      <c r="L2228" s="30"/>
    </row>
    <row r="2229" spans="7:12" x14ac:dyDescent="0.25">
      <c r="G2229" s="30"/>
      <c r="H2229" s="30"/>
      <c r="I2229" s="30"/>
      <c r="J2229" s="30"/>
      <c r="K2229" s="30"/>
      <c r="L2229" s="30"/>
    </row>
    <row r="2230" spans="7:12" x14ac:dyDescent="0.25">
      <c r="G2230" s="30"/>
      <c r="H2230" s="30"/>
      <c r="I2230" s="30"/>
      <c r="J2230" s="30"/>
      <c r="K2230" s="30"/>
      <c r="L2230" s="30"/>
    </row>
    <row r="2231" spans="7:12" x14ac:dyDescent="0.25">
      <c r="G2231" s="30"/>
      <c r="H2231" s="30"/>
      <c r="I2231" s="30"/>
      <c r="J2231" s="30"/>
      <c r="K2231" s="30"/>
      <c r="L2231" s="30"/>
    </row>
    <row r="2232" spans="7:12" x14ac:dyDescent="0.25">
      <c r="G2232" s="30"/>
      <c r="H2232" s="30"/>
      <c r="I2232" s="30"/>
      <c r="J2232" s="30"/>
      <c r="K2232" s="30"/>
      <c r="L2232" s="30"/>
    </row>
    <row r="2233" spans="7:12" x14ac:dyDescent="0.25">
      <c r="G2233" s="30"/>
      <c r="H2233" s="30"/>
      <c r="I2233" s="30"/>
      <c r="J2233" s="30"/>
      <c r="K2233" s="30"/>
      <c r="L2233" s="30"/>
    </row>
    <row r="2234" spans="7:12" x14ac:dyDescent="0.25">
      <c r="G2234" s="30"/>
      <c r="H2234" s="30"/>
      <c r="I2234" s="30"/>
      <c r="J2234" s="30"/>
      <c r="K2234" s="30"/>
      <c r="L2234" s="30"/>
    </row>
    <row r="2235" spans="7:12" x14ac:dyDescent="0.25">
      <c r="G2235" s="30"/>
      <c r="H2235" s="30"/>
      <c r="I2235" s="30"/>
      <c r="J2235" s="30"/>
      <c r="K2235" s="30"/>
      <c r="L2235" s="30"/>
    </row>
    <row r="2236" spans="7:12" x14ac:dyDescent="0.25">
      <c r="G2236" s="30"/>
      <c r="H2236" s="30"/>
      <c r="I2236" s="30"/>
      <c r="J2236" s="30"/>
      <c r="K2236" s="30"/>
      <c r="L2236" s="30"/>
    </row>
    <row r="2237" spans="7:12" x14ac:dyDescent="0.25">
      <c r="G2237" s="30"/>
      <c r="H2237" s="30"/>
      <c r="I2237" s="30"/>
      <c r="J2237" s="30"/>
      <c r="K2237" s="30"/>
      <c r="L2237" s="30"/>
    </row>
    <row r="2238" spans="7:12" x14ac:dyDescent="0.25">
      <c r="G2238" s="30"/>
      <c r="H2238" s="30"/>
      <c r="I2238" s="30"/>
      <c r="J2238" s="30"/>
      <c r="K2238" s="30"/>
      <c r="L2238" s="30"/>
    </row>
    <row r="2239" spans="7:12" x14ac:dyDescent="0.25">
      <c r="G2239" s="30"/>
      <c r="H2239" s="30"/>
      <c r="I2239" s="30"/>
      <c r="J2239" s="30"/>
      <c r="K2239" s="30"/>
      <c r="L2239" s="30"/>
    </row>
    <row r="2240" spans="7:12" x14ac:dyDescent="0.25">
      <c r="G2240" s="30"/>
      <c r="H2240" s="30"/>
      <c r="I2240" s="30"/>
      <c r="J2240" s="30"/>
      <c r="K2240" s="30"/>
      <c r="L2240" s="30"/>
    </row>
    <row r="2241" spans="7:12" x14ac:dyDescent="0.25">
      <c r="G2241" s="30"/>
      <c r="H2241" s="30"/>
      <c r="I2241" s="30"/>
      <c r="J2241" s="30"/>
      <c r="K2241" s="30"/>
      <c r="L2241" s="30"/>
    </row>
    <row r="2242" spans="7:12" x14ac:dyDescent="0.25">
      <c r="G2242" s="30"/>
      <c r="H2242" s="30"/>
      <c r="I2242" s="30"/>
      <c r="J2242" s="30"/>
      <c r="K2242" s="30"/>
      <c r="L2242" s="30"/>
    </row>
    <row r="2243" spans="7:12" x14ac:dyDescent="0.25">
      <c r="G2243" s="30"/>
      <c r="H2243" s="30"/>
      <c r="I2243" s="30"/>
      <c r="J2243" s="30"/>
      <c r="K2243" s="30"/>
      <c r="L2243" s="30"/>
    </row>
    <row r="2244" spans="7:12" x14ac:dyDescent="0.25">
      <c r="G2244" s="30"/>
      <c r="H2244" s="30"/>
      <c r="I2244" s="30"/>
      <c r="J2244" s="30"/>
      <c r="K2244" s="30"/>
      <c r="L2244" s="30"/>
    </row>
    <row r="2245" spans="7:12" x14ac:dyDescent="0.25">
      <c r="G2245" s="30"/>
      <c r="H2245" s="30"/>
      <c r="I2245" s="30"/>
      <c r="J2245" s="30"/>
      <c r="K2245" s="30"/>
      <c r="L2245" s="30"/>
    </row>
    <row r="2246" spans="7:12" x14ac:dyDescent="0.25">
      <c r="G2246" s="30"/>
      <c r="H2246" s="30"/>
      <c r="I2246" s="30"/>
      <c r="J2246" s="30"/>
      <c r="K2246" s="30"/>
      <c r="L2246" s="30"/>
    </row>
    <row r="2247" spans="7:12" x14ac:dyDescent="0.25">
      <c r="G2247" s="30"/>
      <c r="H2247" s="30"/>
      <c r="I2247" s="30"/>
      <c r="J2247" s="30"/>
      <c r="K2247" s="30"/>
      <c r="L2247" s="30"/>
    </row>
    <row r="2248" spans="7:12" x14ac:dyDescent="0.25">
      <c r="G2248" s="30"/>
      <c r="H2248" s="30"/>
      <c r="I2248" s="30"/>
      <c r="J2248" s="30"/>
      <c r="K2248" s="30"/>
      <c r="L2248" s="30"/>
    </row>
    <row r="2249" spans="7:12" x14ac:dyDescent="0.25">
      <c r="G2249" s="30"/>
      <c r="H2249" s="30"/>
      <c r="I2249" s="30"/>
      <c r="J2249" s="30"/>
      <c r="K2249" s="30"/>
      <c r="L2249" s="30"/>
    </row>
    <row r="2250" spans="7:12" x14ac:dyDescent="0.25">
      <c r="G2250" s="30"/>
      <c r="H2250" s="30"/>
      <c r="I2250" s="30"/>
      <c r="J2250" s="30"/>
      <c r="K2250" s="30"/>
      <c r="L2250" s="30"/>
    </row>
    <row r="2251" spans="7:12" x14ac:dyDescent="0.25">
      <c r="G2251" s="30"/>
      <c r="H2251" s="30"/>
      <c r="I2251" s="30"/>
      <c r="J2251" s="30"/>
      <c r="K2251" s="30"/>
      <c r="L2251" s="30"/>
    </row>
    <row r="2252" spans="7:12" x14ac:dyDescent="0.25">
      <c r="G2252" s="30"/>
      <c r="H2252" s="30"/>
      <c r="I2252" s="30"/>
      <c r="J2252" s="30"/>
      <c r="K2252" s="30"/>
      <c r="L2252" s="30"/>
    </row>
    <row r="2253" spans="7:12" x14ac:dyDescent="0.25">
      <c r="G2253" s="30"/>
      <c r="H2253" s="30"/>
      <c r="I2253" s="30"/>
      <c r="J2253" s="30"/>
      <c r="K2253" s="30"/>
      <c r="L2253" s="30"/>
    </row>
    <row r="2254" spans="7:12" x14ac:dyDescent="0.25">
      <c r="G2254" s="30"/>
      <c r="H2254" s="30"/>
      <c r="I2254" s="30"/>
      <c r="J2254" s="30"/>
      <c r="K2254" s="30"/>
      <c r="L2254" s="30"/>
    </row>
    <row r="2255" spans="7:12" x14ac:dyDescent="0.25">
      <c r="G2255" s="30"/>
      <c r="H2255" s="30"/>
      <c r="I2255" s="30"/>
      <c r="J2255" s="30"/>
      <c r="K2255" s="30"/>
      <c r="L2255" s="30"/>
    </row>
    <row r="2256" spans="7:12" x14ac:dyDescent="0.25">
      <c r="G2256" s="30"/>
      <c r="H2256" s="30"/>
      <c r="I2256" s="30"/>
      <c r="J2256" s="30"/>
      <c r="K2256" s="30"/>
      <c r="L2256" s="30"/>
    </row>
    <row r="2257" spans="7:12" x14ac:dyDescent="0.25">
      <c r="G2257" s="30"/>
      <c r="H2257" s="30"/>
      <c r="I2257" s="30"/>
      <c r="J2257" s="30"/>
      <c r="K2257" s="30"/>
      <c r="L2257" s="30"/>
    </row>
    <row r="2258" spans="7:12" x14ac:dyDescent="0.25">
      <c r="G2258" s="30"/>
      <c r="H2258" s="30"/>
      <c r="I2258" s="30"/>
      <c r="J2258" s="30"/>
      <c r="K2258" s="30"/>
      <c r="L2258" s="30"/>
    </row>
    <row r="2259" spans="7:12" x14ac:dyDescent="0.25">
      <c r="G2259" s="30"/>
      <c r="H2259" s="30"/>
      <c r="I2259" s="30"/>
      <c r="J2259" s="30"/>
      <c r="K2259" s="30"/>
      <c r="L2259" s="30"/>
    </row>
    <row r="2260" spans="7:12" x14ac:dyDescent="0.25">
      <c r="G2260" s="30"/>
      <c r="H2260" s="30"/>
      <c r="I2260" s="30"/>
      <c r="J2260" s="30"/>
      <c r="K2260" s="30"/>
      <c r="L2260" s="30"/>
    </row>
    <row r="2261" spans="7:12" x14ac:dyDescent="0.25">
      <c r="G2261" s="30"/>
      <c r="H2261" s="30"/>
      <c r="I2261" s="30"/>
      <c r="J2261" s="30"/>
      <c r="K2261" s="30"/>
      <c r="L2261" s="30"/>
    </row>
    <row r="2262" spans="7:12" x14ac:dyDescent="0.25">
      <c r="G2262" s="30"/>
      <c r="H2262" s="30"/>
      <c r="I2262" s="30"/>
      <c r="J2262" s="30"/>
      <c r="K2262" s="30"/>
      <c r="L2262" s="30"/>
    </row>
    <row r="2263" spans="7:12" x14ac:dyDescent="0.25">
      <c r="G2263" s="30"/>
      <c r="H2263" s="30"/>
      <c r="I2263" s="30"/>
      <c r="J2263" s="30"/>
      <c r="K2263" s="30"/>
      <c r="L2263" s="30"/>
    </row>
    <row r="2264" spans="7:12" x14ac:dyDescent="0.25">
      <c r="G2264" s="30"/>
      <c r="H2264" s="30"/>
      <c r="I2264" s="30"/>
      <c r="J2264" s="30"/>
      <c r="K2264" s="30"/>
      <c r="L2264" s="30"/>
    </row>
    <row r="2265" spans="7:12" x14ac:dyDescent="0.25">
      <c r="G2265" s="30"/>
      <c r="H2265" s="30"/>
      <c r="I2265" s="30"/>
      <c r="J2265" s="30"/>
      <c r="K2265" s="30"/>
      <c r="L2265" s="30"/>
    </row>
    <row r="2266" spans="7:12" x14ac:dyDescent="0.25">
      <c r="G2266" s="30"/>
      <c r="H2266" s="30"/>
      <c r="I2266" s="30"/>
      <c r="J2266" s="30"/>
      <c r="K2266" s="30"/>
      <c r="L2266" s="30"/>
    </row>
    <row r="2267" spans="7:12" x14ac:dyDescent="0.25">
      <c r="G2267" s="30"/>
      <c r="H2267" s="30"/>
      <c r="I2267" s="30"/>
      <c r="J2267" s="30"/>
      <c r="K2267" s="30"/>
      <c r="L2267" s="30"/>
    </row>
    <row r="2268" spans="7:12" x14ac:dyDescent="0.25">
      <c r="G2268" s="30"/>
      <c r="H2268" s="30"/>
      <c r="I2268" s="30"/>
      <c r="J2268" s="30"/>
      <c r="K2268" s="30"/>
      <c r="L2268" s="30"/>
    </row>
    <row r="2269" spans="7:12" x14ac:dyDescent="0.25">
      <c r="G2269" s="30"/>
      <c r="H2269" s="30"/>
      <c r="I2269" s="30"/>
      <c r="J2269" s="30"/>
      <c r="K2269" s="30"/>
      <c r="L2269" s="30"/>
    </row>
    <row r="2270" spans="7:12" x14ac:dyDescent="0.25">
      <c r="G2270" s="30"/>
      <c r="H2270" s="30"/>
      <c r="I2270" s="30"/>
      <c r="J2270" s="30"/>
      <c r="K2270" s="30"/>
      <c r="L2270" s="30"/>
    </row>
    <row r="2271" spans="7:12" x14ac:dyDescent="0.25">
      <c r="G2271" s="30"/>
      <c r="H2271" s="30"/>
      <c r="I2271" s="30"/>
      <c r="J2271" s="30"/>
      <c r="K2271" s="30"/>
      <c r="L2271" s="30"/>
    </row>
    <row r="2272" spans="7:12" x14ac:dyDescent="0.25">
      <c r="G2272" s="30"/>
      <c r="H2272" s="30"/>
      <c r="I2272" s="30"/>
      <c r="J2272" s="30"/>
      <c r="K2272" s="30"/>
      <c r="L2272" s="30"/>
    </row>
    <row r="2273" spans="7:12" x14ac:dyDescent="0.25">
      <c r="G2273" s="30"/>
      <c r="H2273" s="30"/>
      <c r="I2273" s="30"/>
      <c r="J2273" s="30"/>
      <c r="K2273" s="30"/>
      <c r="L2273" s="30"/>
    </row>
    <row r="2274" spans="7:12" x14ac:dyDescent="0.25">
      <c r="G2274" s="30"/>
      <c r="H2274" s="30"/>
      <c r="I2274" s="30"/>
      <c r="J2274" s="30"/>
      <c r="K2274" s="30"/>
      <c r="L2274" s="30"/>
    </row>
    <row r="2275" spans="7:12" x14ac:dyDescent="0.25">
      <c r="G2275" s="30"/>
      <c r="H2275" s="30"/>
      <c r="I2275" s="30"/>
      <c r="J2275" s="30"/>
      <c r="K2275" s="30"/>
      <c r="L2275" s="30"/>
    </row>
    <row r="2276" spans="7:12" x14ac:dyDescent="0.25">
      <c r="G2276" s="30"/>
      <c r="H2276" s="30"/>
      <c r="I2276" s="30"/>
      <c r="J2276" s="30"/>
      <c r="K2276" s="30"/>
      <c r="L2276" s="30"/>
    </row>
    <row r="2277" spans="7:12" x14ac:dyDescent="0.25">
      <c r="G2277" s="30"/>
      <c r="H2277" s="30"/>
      <c r="I2277" s="30"/>
      <c r="J2277" s="30"/>
      <c r="K2277" s="30"/>
      <c r="L2277" s="30"/>
    </row>
    <row r="2278" spans="7:12" x14ac:dyDescent="0.25">
      <c r="G2278" s="30"/>
      <c r="H2278" s="30"/>
      <c r="I2278" s="30"/>
      <c r="J2278" s="30"/>
      <c r="K2278" s="30"/>
      <c r="L2278" s="30"/>
    </row>
    <row r="2279" spans="7:12" x14ac:dyDescent="0.25">
      <c r="G2279" s="30"/>
      <c r="H2279" s="30"/>
      <c r="I2279" s="30"/>
      <c r="J2279" s="30"/>
      <c r="K2279" s="30"/>
      <c r="L2279" s="30"/>
    </row>
    <row r="2280" spans="7:12" x14ac:dyDescent="0.25">
      <c r="G2280" s="30"/>
      <c r="H2280" s="30"/>
      <c r="I2280" s="30"/>
      <c r="J2280" s="30"/>
      <c r="K2280" s="30"/>
      <c r="L2280" s="30"/>
    </row>
    <row r="2281" spans="7:12" x14ac:dyDescent="0.25">
      <c r="G2281" s="30"/>
      <c r="H2281" s="30"/>
      <c r="I2281" s="30"/>
      <c r="J2281" s="30"/>
      <c r="K2281" s="30"/>
      <c r="L2281" s="30"/>
    </row>
    <row r="2282" spans="7:12" x14ac:dyDescent="0.25">
      <c r="G2282" s="30"/>
      <c r="H2282" s="30"/>
      <c r="I2282" s="30"/>
      <c r="J2282" s="30"/>
      <c r="K2282" s="30"/>
      <c r="L2282" s="30"/>
    </row>
    <row r="2283" spans="7:12" x14ac:dyDescent="0.25">
      <c r="G2283" s="30"/>
      <c r="H2283" s="30"/>
      <c r="I2283" s="30"/>
      <c r="J2283" s="30"/>
      <c r="K2283" s="30"/>
      <c r="L2283" s="30"/>
    </row>
    <row r="2284" spans="7:12" x14ac:dyDescent="0.25">
      <c r="G2284" s="30"/>
      <c r="H2284" s="30"/>
      <c r="I2284" s="30"/>
      <c r="J2284" s="30"/>
      <c r="K2284" s="30"/>
      <c r="L2284" s="30"/>
    </row>
    <row r="2285" spans="7:12" x14ac:dyDescent="0.25">
      <c r="G2285" s="30"/>
      <c r="H2285" s="30"/>
      <c r="I2285" s="30"/>
      <c r="J2285" s="30"/>
      <c r="K2285" s="30"/>
      <c r="L2285" s="30"/>
    </row>
    <row r="2286" spans="7:12" x14ac:dyDescent="0.25">
      <c r="G2286" s="30"/>
      <c r="H2286" s="30"/>
      <c r="I2286" s="30"/>
      <c r="J2286" s="30"/>
      <c r="K2286" s="30"/>
      <c r="L2286" s="30"/>
    </row>
    <row r="2287" spans="7:12" x14ac:dyDescent="0.25">
      <c r="G2287" s="30"/>
      <c r="H2287" s="30"/>
      <c r="I2287" s="30"/>
      <c r="J2287" s="30"/>
      <c r="K2287" s="30"/>
      <c r="L2287" s="30"/>
    </row>
    <row r="2288" spans="7:12" x14ac:dyDescent="0.25">
      <c r="G2288" s="30"/>
      <c r="H2288" s="30"/>
      <c r="I2288" s="30"/>
      <c r="J2288" s="30"/>
      <c r="K2288" s="30"/>
      <c r="L2288" s="30"/>
    </row>
    <row r="2289" spans="7:12" x14ac:dyDescent="0.25">
      <c r="G2289" s="30"/>
      <c r="H2289" s="30"/>
      <c r="I2289" s="30"/>
      <c r="J2289" s="30"/>
      <c r="K2289" s="30"/>
      <c r="L2289" s="30"/>
    </row>
    <row r="2290" spans="7:12" x14ac:dyDescent="0.25">
      <c r="G2290" s="30"/>
      <c r="H2290" s="30"/>
      <c r="I2290" s="30"/>
      <c r="J2290" s="30"/>
      <c r="K2290" s="30"/>
      <c r="L2290" s="30"/>
    </row>
    <row r="2291" spans="7:12" x14ac:dyDescent="0.25">
      <c r="G2291" s="30"/>
      <c r="H2291" s="30"/>
      <c r="I2291" s="30"/>
      <c r="J2291" s="30"/>
      <c r="K2291" s="30"/>
      <c r="L2291" s="30"/>
    </row>
    <row r="2292" spans="7:12" x14ac:dyDescent="0.25">
      <c r="G2292" s="30"/>
      <c r="H2292" s="30"/>
      <c r="I2292" s="30"/>
      <c r="J2292" s="30"/>
      <c r="K2292" s="30"/>
      <c r="L2292" s="30"/>
    </row>
    <row r="2293" spans="7:12" x14ac:dyDescent="0.25">
      <c r="G2293" s="30"/>
      <c r="H2293" s="30"/>
      <c r="I2293" s="30"/>
      <c r="J2293" s="30"/>
      <c r="K2293" s="30"/>
      <c r="L2293" s="30"/>
    </row>
    <row r="2294" spans="7:12" x14ac:dyDescent="0.25">
      <c r="G2294" s="30"/>
      <c r="H2294" s="30"/>
      <c r="I2294" s="30"/>
      <c r="J2294" s="30"/>
      <c r="K2294" s="30"/>
      <c r="L2294" s="30"/>
    </row>
    <row r="2295" spans="7:12" x14ac:dyDescent="0.25">
      <c r="G2295" s="30"/>
      <c r="H2295" s="30"/>
      <c r="I2295" s="30"/>
      <c r="J2295" s="30"/>
      <c r="K2295" s="30"/>
      <c r="L2295" s="30"/>
    </row>
    <row r="2296" spans="7:12" x14ac:dyDescent="0.25">
      <c r="G2296" s="30"/>
      <c r="H2296" s="30"/>
      <c r="I2296" s="30"/>
      <c r="J2296" s="30"/>
      <c r="K2296" s="30"/>
      <c r="L2296" s="30"/>
    </row>
    <row r="2297" spans="7:12" x14ac:dyDescent="0.25">
      <c r="G2297" s="30"/>
      <c r="H2297" s="30"/>
      <c r="I2297" s="30"/>
      <c r="J2297" s="30"/>
      <c r="K2297" s="30"/>
      <c r="L2297" s="30"/>
    </row>
    <row r="2298" spans="7:12" x14ac:dyDescent="0.25">
      <c r="G2298" s="30"/>
      <c r="H2298" s="30"/>
      <c r="I2298" s="30"/>
      <c r="J2298" s="30"/>
      <c r="K2298" s="30"/>
      <c r="L2298" s="30"/>
    </row>
    <row r="2299" spans="7:12" x14ac:dyDescent="0.25">
      <c r="G2299" s="30"/>
      <c r="H2299" s="30"/>
      <c r="I2299" s="30"/>
      <c r="J2299" s="30"/>
      <c r="K2299" s="30"/>
      <c r="L2299" s="30"/>
    </row>
    <row r="2300" spans="7:12" x14ac:dyDescent="0.25">
      <c r="G2300" s="30"/>
      <c r="H2300" s="30"/>
      <c r="I2300" s="30"/>
      <c r="J2300" s="30"/>
      <c r="K2300" s="30"/>
      <c r="L2300" s="30"/>
    </row>
    <row r="2301" spans="7:12" x14ac:dyDescent="0.25">
      <c r="G2301" s="30"/>
      <c r="H2301" s="30"/>
      <c r="I2301" s="30"/>
      <c r="J2301" s="30"/>
      <c r="K2301" s="30"/>
      <c r="L2301" s="30"/>
    </row>
    <row r="2302" spans="7:12" x14ac:dyDescent="0.25">
      <c r="G2302" s="30"/>
      <c r="H2302" s="30"/>
      <c r="I2302" s="30"/>
      <c r="J2302" s="30"/>
      <c r="K2302" s="30"/>
      <c r="L2302" s="30"/>
    </row>
    <row r="2303" spans="7:12" x14ac:dyDescent="0.25">
      <c r="G2303" s="30"/>
      <c r="H2303" s="30"/>
      <c r="I2303" s="30"/>
      <c r="J2303" s="30"/>
      <c r="K2303" s="30"/>
      <c r="L2303" s="30"/>
    </row>
    <row r="2304" spans="7:12" x14ac:dyDescent="0.25">
      <c r="G2304" s="30"/>
      <c r="H2304" s="30"/>
      <c r="I2304" s="30"/>
      <c r="J2304" s="30"/>
      <c r="K2304" s="30"/>
      <c r="L2304" s="30"/>
    </row>
    <row r="2305" spans="7:12" x14ac:dyDescent="0.25">
      <c r="G2305" s="30"/>
      <c r="H2305" s="30"/>
      <c r="I2305" s="30"/>
      <c r="J2305" s="30"/>
      <c r="K2305" s="30"/>
      <c r="L2305" s="30"/>
    </row>
    <row r="2306" spans="7:12" x14ac:dyDescent="0.25">
      <c r="G2306" s="30"/>
      <c r="H2306" s="30"/>
      <c r="I2306" s="30"/>
      <c r="J2306" s="30"/>
      <c r="K2306" s="30"/>
      <c r="L2306" s="30"/>
    </row>
    <row r="2307" spans="7:12" x14ac:dyDescent="0.25">
      <c r="G2307" s="30"/>
      <c r="H2307" s="30"/>
      <c r="I2307" s="30"/>
      <c r="J2307" s="30"/>
      <c r="K2307" s="30"/>
      <c r="L2307" s="30"/>
    </row>
    <row r="2308" spans="7:12" x14ac:dyDescent="0.25">
      <c r="G2308" s="30"/>
      <c r="H2308" s="30"/>
      <c r="I2308" s="30"/>
      <c r="J2308" s="30"/>
      <c r="K2308" s="30"/>
      <c r="L2308" s="30"/>
    </row>
    <row r="2309" spans="7:12" x14ac:dyDescent="0.25">
      <c r="G2309" s="30"/>
      <c r="H2309" s="30"/>
      <c r="I2309" s="30"/>
      <c r="J2309" s="30"/>
      <c r="K2309" s="30"/>
      <c r="L2309" s="30"/>
    </row>
    <row r="2310" spans="7:12" x14ac:dyDescent="0.25">
      <c r="G2310" s="30"/>
      <c r="H2310" s="30"/>
      <c r="I2310" s="30"/>
      <c r="J2310" s="30"/>
      <c r="K2310" s="30"/>
      <c r="L2310" s="30"/>
    </row>
    <row r="2311" spans="7:12" x14ac:dyDescent="0.25">
      <c r="G2311" s="30"/>
      <c r="H2311" s="30"/>
      <c r="I2311" s="30"/>
      <c r="J2311" s="30"/>
      <c r="K2311" s="30"/>
      <c r="L2311" s="30"/>
    </row>
    <row r="2312" spans="7:12" x14ac:dyDescent="0.25">
      <c r="G2312" s="30"/>
      <c r="H2312" s="30"/>
      <c r="I2312" s="30"/>
      <c r="J2312" s="30"/>
      <c r="K2312" s="30"/>
      <c r="L2312" s="30"/>
    </row>
    <row r="2313" spans="7:12" x14ac:dyDescent="0.25">
      <c r="G2313" s="30"/>
      <c r="H2313" s="30"/>
      <c r="I2313" s="30"/>
      <c r="J2313" s="30"/>
      <c r="K2313" s="30"/>
      <c r="L2313" s="30"/>
    </row>
    <row r="2314" spans="7:12" x14ac:dyDescent="0.25">
      <c r="G2314" s="30"/>
      <c r="H2314" s="30"/>
      <c r="I2314" s="30"/>
      <c r="J2314" s="30"/>
      <c r="K2314" s="30"/>
      <c r="L2314" s="30"/>
    </row>
    <row r="2315" spans="7:12" x14ac:dyDescent="0.25">
      <c r="G2315" s="30"/>
      <c r="H2315" s="30"/>
      <c r="I2315" s="30"/>
      <c r="J2315" s="30"/>
      <c r="K2315" s="30"/>
      <c r="L2315" s="30"/>
    </row>
    <row r="2316" spans="7:12" x14ac:dyDescent="0.25">
      <c r="G2316" s="30"/>
      <c r="H2316" s="30"/>
      <c r="I2316" s="30"/>
      <c r="J2316" s="30"/>
      <c r="K2316" s="30"/>
      <c r="L2316" s="30"/>
    </row>
    <row r="2317" spans="7:12" x14ac:dyDescent="0.25">
      <c r="G2317" s="30"/>
      <c r="H2317" s="30"/>
      <c r="I2317" s="30"/>
      <c r="J2317" s="30"/>
      <c r="K2317" s="30"/>
      <c r="L2317" s="30"/>
    </row>
    <row r="2318" spans="7:12" x14ac:dyDescent="0.25">
      <c r="G2318" s="30"/>
      <c r="H2318" s="30"/>
      <c r="I2318" s="30"/>
      <c r="J2318" s="30"/>
      <c r="K2318" s="30"/>
      <c r="L2318" s="30"/>
    </row>
    <row r="2319" spans="7:12" x14ac:dyDescent="0.25">
      <c r="G2319" s="30"/>
      <c r="H2319" s="30"/>
      <c r="I2319" s="30"/>
      <c r="J2319" s="30"/>
      <c r="K2319" s="30"/>
      <c r="L2319" s="30"/>
    </row>
    <row r="2320" spans="7:12" x14ac:dyDescent="0.25">
      <c r="G2320" s="30"/>
      <c r="H2320" s="30"/>
      <c r="I2320" s="30"/>
      <c r="J2320" s="30"/>
      <c r="K2320" s="30"/>
      <c r="L2320" s="30"/>
    </row>
    <row r="2321" spans="7:12" x14ac:dyDescent="0.25">
      <c r="G2321" s="30"/>
      <c r="H2321" s="30"/>
      <c r="I2321" s="30"/>
      <c r="J2321" s="30"/>
      <c r="K2321" s="30"/>
      <c r="L2321" s="30"/>
    </row>
    <row r="2322" spans="7:12" x14ac:dyDescent="0.25">
      <c r="G2322" s="30"/>
      <c r="H2322" s="30"/>
      <c r="I2322" s="30"/>
      <c r="J2322" s="30"/>
      <c r="K2322" s="30"/>
      <c r="L2322" s="30"/>
    </row>
    <row r="2323" spans="7:12" x14ac:dyDescent="0.25">
      <c r="G2323" s="30"/>
      <c r="H2323" s="30"/>
      <c r="I2323" s="30"/>
      <c r="J2323" s="30"/>
      <c r="K2323" s="30"/>
      <c r="L2323" s="30"/>
    </row>
    <row r="2324" spans="7:12" x14ac:dyDescent="0.25">
      <c r="G2324" s="30"/>
      <c r="H2324" s="30"/>
      <c r="I2324" s="30"/>
      <c r="J2324" s="30"/>
      <c r="K2324" s="30"/>
      <c r="L2324" s="30"/>
    </row>
    <row r="2325" spans="7:12" x14ac:dyDescent="0.25">
      <c r="G2325" s="30"/>
      <c r="H2325" s="30"/>
      <c r="I2325" s="30"/>
      <c r="J2325" s="30"/>
      <c r="K2325" s="30"/>
      <c r="L2325" s="30"/>
    </row>
    <row r="2326" spans="7:12" x14ac:dyDescent="0.25">
      <c r="G2326" s="30"/>
      <c r="H2326" s="30"/>
      <c r="I2326" s="30"/>
      <c r="J2326" s="30"/>
      <c r="K2326" s="30"/>
      <c r="L2326" s="30"/>
    </row>
    <row r="2327" spans="7:12" x14ac:dyDescent="0.25">
      <c r="G2327" s="30"/>
      <c r="H2327" s="30"/>
      <c r="I2327" s="30"/>
      <c r="J2327" s="30"/>
      <c r="K2327" s="30"/>
      <c r="L2327" s="30"/>
    </row>
    <row r="2328" spans="7:12" x14ac:dyDescent="0.25">
      <c r="G2328" s="30"/>
      <c r="H2328" s="30"/>
      <c r="I2328" s="30"/>
      <c r="J2328" s="30"/>
      <c r="K2328" s="30"/>
      <c r="L2328" s="30"/>
    </row>
    <row r="2329" spans="7:12" x14ac:dyDescent="0.25">
      <c r="G2329" s="30"/>
      <c r="H2329" s="30"/>
      <c r="I2329" s="30"/>
      <c r="J2329" s="30"/>
      <c r="K2329" s="30"/>
      <c r="L2329" s="30"/>
    </row>
    <row r="2330" spans="7:12" x14ac:dyDescent="0.25">
      <c r="G2330" s="30"/>
      <c r="H2330" s="30"/>
      <c r="I2330" s="30"/>
      <c r="J2330" s="30"/>
      <c r="K2330" s="30"/>
      <c r="L2330" s="30"/>
    </row>
    <row r="2331" spans="7:12" x14ac:dyDescent="0.25">
      <c r="G2331" s="30"/>
      <c r="H2331" s="30"/>
      <c r="I2331" s="30"/>
      <c r="J2331" s="30"/>
      <c r="K2331" s="30"/>
      <c r="L2331" s="30"/>
    </row>
    <row r="2332" spans="7:12" x14ac:dyDescent="0.25">
      <c r="G2332" s="30"/>
      <c r="H2332" s="30"/>
      <c r="I2332" s="30"/>
      <c r="J2332" s="30"/>
      <c r="K2332" s="30"/>
      <c r="L2332" s="30"/>
    </row>
    <row r="2333" spans="7:12" x14ac:dyDescent="0.25">
      <c r="G2333" s="30"/>
      <c r="H2333" s="30"/>
      <c r="I2333" s="30"/>
      <c r="J2333" s="30"/>
      <c r="K2333" s="30"/>
      <c r="L2333" s="30"/>
    </row>
    <row r="2334" spans="7:12" x14ac:dyDescent="0.25">
      <c r="G2334" s="30"/>
      <c r="H2334" s="30"/>
      <c r="I2334" s="30"/>
      <c r="J2334" s="30"/>
      <c r="K2334" s="30"/>
      <c r="L2334" s="30"/>
    </row>
    <row r="2335" spans="7:12" x14ac:dyDescent="0.25">
      <c r="G2335" s="30"/>
      <c r="H2335" s="30"/>
      <c r="I2335" s="30"/>
      <c r="J2335" s="30"/>
      <c r="K2335" s="30"/>
      <c r="L2335" s="30"/>
    </row>
    <row r="2336" spans="7:12" x14ac:dyDescent="0.25">
      <c r="G2336" s="30"/>
      <c r="H2336" s="30"/>
      <c r="I2336" s="30"/>
      <c r="J2336" s="30"/>
      <c r="K2336" s="30"/>
      <c r="L2336" s="30"/>
    </row>
    <row r="2337" spans="7:12" x14ac:dyDescent="0.25">
      <c r="G2337" s="30"/>
      <c r="H2337" s="30"/>
      <c r="I2337" s="30"/>
      <c r="J2337" s="30"/>
      <c r="K2337" s="30"/>
      <c r="L2337" s="30"/>
    </row>
    <row r="2338" spans="7:12" x14ac:dyDescent="0.25">
      <c r="G2338" s="30"/>
      <c r="H2338" s="30"/>
      <c r="I2338" s="30"/>
      <c r="J2338" s="30"/>
      <c r="K2338" s="30"/>
      <c r="L2338" s="30"/>
    </row>
    <row r="2339" spans="7:12" x14ac:dyDescent="0.25">
      <c r="G2339" s="30"/>
      <c r="H2339" s="30"/>
      <c r="I2339" s="30"/>
      <c r="J2339" s="30"/>
      <c r="K2339" s="30"/>
      <c r="L2339" s="30"/>
    </row>
    <row r="2340" spans="7:12" x14ac:dyDescent="0.25">
      <c r="G2340" s="30"/>
      <c r="H2340" s="30"/>
      <c r="I2340" s="30"/>
      <c r="J2340" s="30"/>
      <c r="K2340" s="30"/>
      <c r="L2340" s="30"/>
    </row>
    <row r="2341" spans="7:12" x14ac:dyDescent="0.25">
      <c r="G2341" s="30"/>
      <c r="H2341" s="30"/>
      <c r="I2341" s="30"/>
      <c r="J2341" s="30"/>
      <c r="K2341" s="30"/>
      <c r="L2341" s="30"/>
    </row>
    <row r="2342" spans="7:12" x14ac:dyDescent="0.25">
      <c r="G2342" s="30"/>
      <c r="H2342" s="30"/>
      <c r="I2342" s="30"/>
      <c r="J2342" s="30"/>
      <c r="K2342" s="30"/>
      <c r="L2342" s="30"/>
    </row>
    <row r="2343" spans="7:12" x14ac:dyDescent="0.25">
      <c r="G2343" s="30"/>
      <c r="H2343" s="30"/>
      <c r="I2343" s="30"/>
      <c r="J2343" s="30"/>
      <c r="K2343" s="30"/>
      <c r="L2343" s="30"/>
    </row>
    <row r="2344" spans="7:12" x14ac:dyDescent="0.25">
      <c r="G2344" s="30"/>
      <c r="H2344" s="30"/>
      <c r="I2344" s="30"/>
      <c r="J2344" s="30"/>
      <c r="K2344" s="30"/>
      <c r="L2344" s="30"/>
    </row>
    <row r="2345" spans="7:12" x14ac:dyDescent="0.25">
      <c r="G2345" s="30"/>
      <c r="H2345" s="30"/>
      <c r="I2345" s="30"/>
      <c r="J2345" s="30"/>
      <c r="K2345" s="30"/>
      <c r="L2345" s="30"/>
    </row>
    <row r="2346" spans="7:12" x14ac:dyDescent="0.25">
      <c r="G2346" s="30"/>
      <c r="H2346" s="30"/>
      <c r="I2346" s="30"/>
      <c r="J2346" s="30"/>
      <c r="K2346" s="30"/>
      <c r="L2346" s="30"/>
    </row>
    <row r="2347" spans="7:12" x14ac:dyDescent="0.25">
      <c r="G2347" s="30"/>
      <c r="H2347" s="30"/>
      <c r="I2347" s="30"/>
      <c r="J2347" s="30"/>
      <c r="K2347" s="30"/>
      <c r="L2347" s="30"/>
    </row>
    <row r="2348" spans="7:12" x14ac:dyDescent="0.25">
      <c r="G2348" s="30"/>
      <c r="H2348" s="30"/>
      <c r="I2348" s="30"/>
      <c r="J2348" s="30"/>
      <c r="K2348" s="30"/>
      <c r="L2348" s="30"/>
    </row>
    <row r="2349" spans="7:12" x14ac:dyDescent="0.25">
      <c r="G2349" s="30"/>
      <c r="H2349" s="30"/>
      <c r="I2349" s="30"/>
      <c r="J2349" s="30"/>
      <c r="K2349" s="30"/>
      <c r="L2349" s="30"/>
    </row>
    <row r="2350" spans="7:12" x14ac:dyDescent="0.25">
      <c r="G2350" s="30"/>
      <c r="H2350" s="30"/>
      <c r="I2350" s="30"/>
      <c r="J2350" s="30"/>
      <c r="K2350" s="30"/>
      <c r="L2350" s="30"/>
    </row>
    <row r="2351" spans="7:12" x14ac:dyDescent="0.25">
      <c r="G2351" s="30"/>
      <c r="H2351" s="30"/>
      <c r="I2351" s="30"/>
      <c r="J2351" s="30"/>
      <c r="K2351" s="30"/>
      <c r="L2351" s="30"/>
    </row>
    <row r="2352" spans="7:12" x14ac:dyDescent="0.25">
      <c r="G2352" s="30"/>
      <c r="H2352" s="30"/>
      <c r="I2352" s="30"/>
      <c r="J2352" s="30"/>
      <c r="K2352" s="30"/>
      <c r="L2352" s="30"/>
    </row>
    <row r="2353" spans="7:12" x14ac:dyDescent="0.25">
      <c r="G2353" s="30"/>
      <c r="H2353" s="30"/>
      <c r="I2353" s="30"/>
      <c r="J2353" s="30"/>
      <c r="K2353" s="30"/>
      <c r="L2353" s="30"/>
    </row>
    <row r="2354" spans="7:12" x14ac:dyDescent="0.25">
      <c r="G2354" s="30"/>
      <c r="H2354" s="30"/>
      <c r="I2354" s="30"/>
      <c r="J2354" s="30"/>
      <c r="K2354" s="30"/>
      <c r="L2354" s="30"/>
    </row>
    <row r="2355" spans="7:12" x14ac:dyDescent="0.25">
      <c r="G2355" s="30"/>
      <c r="H2355" s="30"/>
      <c r="I2355" s="30"/>
      <c r="J2355" s="30"/>
      <c r="K2355" s="30"/>
      <c r="L2355" s="30"/>
    </row>
    <row r="2356" spans="7:12" x14ac:dyDescent="0.25">
      <c r="G2356" s="30"/>
      <c r="H2356" s="30"/>
      <c r="I2356" s="30"/>
      <c r="J2356" s="30"/>
      <c r="K2356" s="30"/>
      <c r="L2356" s="30"/>
    </row>
    <row r="2357" spans="7:12" x14ac:dyDescent="0.25">
      <c r="G2357" s="30"/>
      <c r="H2357" s="30"/>
      <c r="I2357" s="30"/>
      <c r="J2357" s="30"/>
      <c r="K2357" s="30"/>
      <c r="L2357" s="30"/>
    </row>
    <row r="2358" spans="7:12" x14ac:dyDescent="0.25">
      <c r="G2358" s="30"/>
      <c r="H2358" s="30"/>
      <c r="I2358" s="30"/>
      <c r="J2358" s="30"/>
      <c r="K2358" s="30"/>
      <c r="L2358" s="30"/>
    </row>
    <row r="2359" spans="7:12" x14ac:dyDescent="0.25">
      <c r="G2359" s="30"/>
      <c r="H2359" s="30"/>
      <c r="I2359" s="30"/>
      <c r="J2359" s="30"/>
      <c r="K2359" s="30"/>
      <c r="L2359" s="30"/>
    </row>
    <row r="2360" spans="7:12" x14ac:dyDescent="0.25">
      <c r="G2360" s="30"/>
      <c r="H2360" s="30"/>
      <c r="I2360" s="30"/>
      <c r="J2360" s="30"/>
      <c r="K2360" s="30"/>
      <c r="L2360" s="30"/>
    </row>
    <row r="2361" spans="7:12" x14ac:dyDescent="0.25">
      <c r="G2361" s="30"/>
      <c r="H2361" s="30"/>
      <c r="I2361" s="30"/>
      <c r="J2361" s="30"/>
      <c r="K2361" s="30"/>
      <c r="L2361" s="30"/>
    </row>
    <row r="2362" spans="7:12" x14ac:dyDescent="0.25">
      <c r="G2362" s="30"/>
      <c r="H2362" s="30"/>
      <c r="I2362" s="30"/>
      <c r="J2362" s="30"/>
      <c r="K2362" s="30"/>
      <c r="L2362" s="30"/>
    </row>
    <row r="2363" spans="7:12" x14ac:dyDescent="0.25">
      <c r="G2363" s="30"/>
      <c r="H2363" s="30"/>
      <c r="I2363" s="30"/>
      <c r="J2363" s="30"/>
      <c r="K2363" s="30"/>
      <c r="L2363" s="30"/>
    </row>
    <row r="2364" spans="7:12" x14ac:dyDescent="0.25">
      <c r="G2364" s="30"/>
      <c r="H2364" s="30"/>
      <c r="I2364" s="30"/>
      <c r="J2364" s="30"/>
      <c r="K2364" s="30"/>
      <c r="L2364" s="30"/>
    </row>
    <row r="2365" spans="7:12" x14ac:dyDescent="0.25">
      <c r="G2365" s="30"/>
      <c r="H2365" s="30"/>
      <c r="I2365" s="30"/>
      <c r="J2365" s="30"/>
      <c r="K2365" s="30"/>
      <c r="L2365" s="30"/>
    </row>
    <row r="2366" spans="7:12" x14ac:dyDescent="0.25">
      <c r="G2366" s="30"/>
      <c r="H2366" s="30"/>
      <c r="I2366" s="30"/>
      <c r="J2366" s="30"/>
      <c r="K2366" s="30"/>
      <c r="L2366" s="30"/>
    </row>
    <row r="2367" spans="7:12" x14ac:dyDescent="0.25">
      <c r="G2367" s="30"/>
      <c r="H2367" s="30"/>
      <c r="I2367" s="30"/>
      <c r="J2367" s="30"/>
      <c r="K2367" s="30"/>
      <c r="L2367" s="30"/>
    </row>
    <row r="2368" spans="7:12" x14ac:dyDescent="0.25">
      <c r="G2368" s="30"/>
      <c r="H2368" s="30"/>
      <c r="I2368" s="30"/>
      <c r="J2368" s="30"/>
      <c r="K2368" s="30"/>
      <c r="L2368" s="30"/>
    </row>
    <row r="2369" spans="7:12" x14ac:dyDescent="0.25">
      <c r="G2369" s="30"/>
      <c r="H2369" s="30"/>
      <c r="I2369" s="30"/>
      <c r="J2369" s="30"/>
      <c r="K2369" s="30"/>
      <c r="L2369" s="30"/>
    </row>
    <row r="2370" spans="7:12" x14ac:dyDescent="0.25">
      <c r="G2370" s="30"/>
      <c r="H2370" s="30"/>
      <c r="I2370" s="30"/>
      <c r="J2370" s="30"/>
      <c r="K2370" s="30"/>
      <c r="L2370" s="30"/>
    </row>
    <row r="2371" spans="7:12" x14ac:dyDescent="0.25">
      <c r="G2371" s="30"/>
      <c r="H2371" s="30"/>
      <c r="I2371" s="30"/>
      <c r="J2371" s="30"/>
      <c r="K2371" s="30"/>
      <c r="L2371" s="30"/>
    </row>
    <row r="2372" spans="7:12" x14ac:dyDescent="0.25">
      <c r="G2372" s="30"/>
      <c r="H2372" s="30"/>
      <c r="I2372" s="30"/>
      <c r="J2372" s="30"/>
      <c r="K2372" s="30"/>
      <c r="L2372" s="30"/>
    </row>
    <row r="2373" spans="7:12" x14ac:dyDescent="0.25">
      <c r="G2373" s="30"/>
      <c r="H2373" s="30"/>
      <c r="I2373" s="30"/>
      <c r="J2373" s="30"/>
      <c r="K2373" s="30"/>
      <c r="L2373" s="30"/>
    </row>
    <row r="2374" spans="7:12" x14ac:dyDescent="0.25">
      <c r="G2374" s="30"/>
      <c r="H2374" s="30"/>
      <c r="I2374" s="30"/>
      <c r="J2374" s="30"/>
      <c r="K2374" s="30"/>
      <c r="L2374" s="30"/>
    </row>
    <row r="2375" spans="7:12" x14ac:dyDescent="0.25">
      <c r="G2375" s="30"/>
      <c r="H2375" s="30"/>
      <c r="I2375" s="30"/>
      <c r="J2375" s="30"/>
      <c r="K2375" s="30"/>
      <c r="L2375" s="30"/>
    </row>
    <row r="2376" spans="7:12" x14ac:dyDescent="0.25">
      <c r="G2376" s="30"/>
      <c r="H2376" s="30"/>
      <c r="I2376" s="30"/>
      <c r="J2376" s="30"/>
      <c r="K2376" s="30"/>
      <c r="L2376" s="30"/>
    </row>
    <row r="2377" spans="7:12" x14ac:dyDescent="0.25">
      <c r="G2377" s="30"/>
      <c r="H2377" s="30"/>
      <c r="I2377" s="30"/>
      <c r="J2377" s="30"/>
      <c r="K2377" s="30"/>
      <c r="L2377" s="30"/>
    </row>
    <row r="2378" spans="7:12" x14ac:dyDescent="0.25">
      <c r="G2378" s="30"/>
      <c r="H2378" s="30"/>
      <c r="I2378" s="30"/>
      <c r="J2378" s="30"/>
      <c r="K2378" s="30"/>
      <c r="L2378" s="30"/>
    </row>
    <row r="2379" spans="7:12" x14ac:dyDescent="0.25">
      <c r="G2379" s="30"/>
      <c r="H2379" s="30"/>
      <c r="I2379" s="30"/>
      <c r="J2379" s="30"/>
      <c r="K2379" s="30"/>
      <c r="L2379" s="30"/>
    </row>
    <row r="2380" spans="7:12" x14ac:dyDescent="0.25">
      <c r="G2380" s="30"/>
      <c r="H2380" s="30"/>
      <c r="I2380" s="30"/>
      <c r="J2380" s="30"/>
      <c r="K2380" s="30"/>
      <c r="L2380" s="30"/>
    </row>
    <row r="2381" spans="7:12" x14ac:dyDescent="0.25">
      <c r="G2381" s="30"/>
      <c r="H2381" s="30"/>
      <c r="I2381" s="30"/>
      <c r="J2381" s="30"/>
      <c r="K2381" s="30"/>
      <c r="L2381" s="30"/>
    </row>
    <row r="2382" spans="7:12" x14ac:dyDescent="0.25">
      <c r="G2382" s="30"/>
      <c r="H2382" s="30"/>
      <c r="I2382" s="30"/>
      <c r="J2382" s="30"/>
      <c r="K2382" s="30"/>
      <c r="L2382" s="30"/>
    </row>
    <row r="2383" spans="7:12" x14ac:dyDescent="0.25">
      <c r="G2383" s="30"/>
      <c r="H2383" s="30"/>
      <c r="I2383" s="30"/>
      <c r="J2383" s="30"/>
      <c r="K2383" s="30"/>
      <c r="L2383" s="30"/>
    </row>
    <row r="2384" spans="7:12" x14ac:dyDescent="0.25">
      <c r="G2384" s="30"/>
      <c r="H2384" s="30"/>
      <c r="I2384" s="30"/>
      <c r="J2384" s="30"/>
      <c r="K2384" s="30"/>
      <c r="L2384" s="30"/>
    </row>
    <row r="2385" spans="7:12" x14ac:dyDescent="0.25">
      <c r="G2385" s="30"/>
      <c r="H2385" s="30"/>
      <c r="I2385" s="30"/>
      <c r="J2385" s="30"/>
      <c r="K2385" s="30"/>
      <c r="L2385" s="30"/>
    </row>
    <row r="2386" spans="7:12" x14ac:dyDescent="0.25">
      <c r="G2386" s="30"/>
      <c r="H2386" s="30"/>
      <c r="I2386" s="30"/>
      <c r="J2386" s="30"/>
      <c r="K2386" s="30"/>
      <c r="L2386" s="30"/>
    </row>
    <row r="2387" spans="7:12" x14ac:dyDescent="0.25">
      <c r="G2387" s="30"/>
      <c r="H2387" s="30"/>
      <c r="I2387" s="30"/>
      <c r="J2387" s="30"/>
      <c r="K2387" s="30"/>
      <c r="L2387" s="30"/>
    </row>
    <row r="2388" spans="7:12" x14ac:dyDescent="0.25">
      <c r="G2388" s="30"/>
      <c r="H2388" s="30"/>
      <c r="I2388" s="30"/>
      <c r="J2388" s="30"/>
      <c r="K2388" s="30"/>
      <c r="L2388" s="30"/>
    </row>
    <row r="2389" spans="7:12" x14ac:dyDescent="0.25">
      <c r="G2389" s="30"/>
      <c r="H2389" s="30"/>
      <c r="I2389" s="30"/>
      <c r="J2389" s="30"/>
      <c r="K2389" s="30"/>
      <c r="L2389" s="30"/>
    </row>
    <row r="2390" spans="7:12" x14ac:dyDescent="0.25">
      <c r="G2390" s="30"/>
      <c r="H2390" s="30"/>
      <c r="I2390" s="30"/>
      <c r="J2390" s="30"/>
      <c r="K2390" s="30"/>
      <c r="L2390" s="30"/>
    </row>
    <row r="2391" spans="7:12" x14ac:dyDescent="0.25">
      <c r="G2391" s="30"/>
      <c r="H2391" s="30"/>
      <c r="I2391" s="30"/>
      <c r="J2391" s="30"/>
      <c r="K2391" s="30"/>
      <c r="L2391" s="30"/>
    </row>
    <row r="2392" spans="7:12" x14ac:dyDescent="0.25">
      <c r="G2392" s="30"/>
      <c r="H2392" s="30"/>
      <c r="I2392" s="30"/>
      <c r="J2392" s="30"/>
      <c r="K2392" s="30"/>
      <c r="L2392" s="30"/>
    </row>
    <row r="2393" spans="7:12" x14ac:dyDescent="0.25">
      <c r="G2393" s="30"/>
      <c r="H2393" s="30"/>
      <c r="I2393" s="30"/>
      <c r="J2393" s="30"/>
      <c r="K2393" s="30"/>
      <c r="L2393" s="30"/>
    </row>
    <row r="2394" spans="7:12" x14ac:dyDescent="0.25">
      <c r="G2394" s="30"/>
      <c r="H2394" s="30"/>
      <c r="I2394" s="30"/>
      <c r="J2394" s="30"/>
      <c r="K2394" s="30"/>
      <c r="L2394" s="30"/>
    </row>
    <row r="2395" spans="7:12" x14ac:dyDescent="0.25">
      <c r="G2395" s="30"/>
      <c r="H2395" s="30"/>
      <c r="I2395" s="30"/>
      <c r="J2395" s="30"/>
      <c r="K2395" s="30"/>
      <c r="L2395" s="30"/>
    </row>
    <row r="2396" spans="7:12" x14ac:dyDescent="0.25">
      <c r="G2396" s="30"/>
      <c r="H2396" s="30"/>
      <c r="I2396" s="30"/>
      <c r="J2396" s="30"/>
      <c r="K2396" s="30"/>
      <c r="L2396" s="30"/>
    </row>
    <row r="2397" spans="7:12" x14ac:dyDescent="0.25">
      <c r="G2397" s="30"/>
      <c r="H2397" s="30"/>
      <c r="I2397" s="30"/>
      <c r="J2397" s="30"/>
      <c r="K2397" s="30"/>
      <c r="L2397" s="30"/>
    </row>
    <row r="2398" spans="7:12" x14ac:dyDescent="0.25">
      <c r="G2398" s="30"/>
      <c r="H2398" s="30"/>
      <c r="I2398" s="30"/>
      <c r="J2398" s="30"/>
      <c r="K2398" s="30"/>
      <c r="L2398" s="30"/>
    </row>
    <row r="2399" spans="7:12" x14ac:dyDescent="0.25">
      <c r="G2399" s="30"/>
      <c r="H2399" s="30"/>
      <c r="I2399" s="30"/>
      <c r="J2399" s="30"/>
      <c r="K2399" s="30"/>
      <c r="L2399" s="30"/>
    </row>
    <row r="2400" spans="7:12" x14ac:dyDescent="0.25">
      <c r="G2400" s="30"/>
      <c r="H2400" s="30"/>
      <c r="I2400" s="30"/>
      <c r="J2400" s="30"/>
      <c r="K2400" s="30"/>
      <c r="L2400" s="30"/>
    </row>
    <row r="2401" spans="7:12" x14ac:dyDescent="0.25">
      <c r="G2401" s="30"/>
      <c r="H2401" s="30"/>
      <c r="I2401" s="30"/>
      <c r="J2401" s="30"/>
      <c r="K2401" s="30"/>
      <c r="L2401" s="30"/>
    </row>
    <row r="2402" spans="7:12" x14ac:dyDescent="0.25">
      <c r="G2402" s="30"/>
      <c r="H2402" s="30"/>
      <c r="I2402" s="30"/>
      <c r="J2402" s="30"/>
      <c r="K2402" s="30"/>
      <c r="L2402" s="30"/>
    </row>
    <row r="2403" spans="7:12" x14ac:dyDescent="0.25">
      <c r="G2403" s="30"/>
      <c r="H2403" s="30"/>
      <c r="I2403" s="30"/>
      <c r="J2403" s="30"/>
      <c r="K2403" s="30"/>
      <c r="L2403" s="30"/>
    </row>
    <row r="2404" spans="7:12" x14ac:dyDescent="0.25">
      <c r="G2404" s="30"/>
      <c r="H2404" s="30"/>
      <c r="I2404" s="30"/>
      <c r="J2404" s="30"/>
      <c r="K2404" s="30"/>
      <c r="L2404" s="30"/>
    </row>
    <row r="2405" spans="7:12" x14ac:dyDescent="0.25">
      <c r="G2405" s="30"/>
      <c r="H2405" s="30"/>
      <c r="I2405" s="30"/>
      <c r="J2405" s="30"/>
      <c r="K2405" s="30"/>
      <c r="L2405" s="30"/>
    </row>
    <row r="2406" spans="7:12" x14ac:dyDescent="0.25">
      <c r="G2406" s="30"/>
      <c r="H2406" s="30"/>
      <c r="I2406" s="30"/>
      <c r="J2406" s="30"/>
      <c r="K2406" s="30"/>
      <c r="L2406" s="30"/>
    </row>
    <row r="2407" spans="7:12" x14ac:dyDescent="0.25">
      <c r="G2407" s="30"/>
      <c r="H2407" s="30"/>
      <c r="I2407" s="30"/>
      <c r="J2407" s="30"/>
      <c r="K2407" s="30"/>
      <c r="L2407" s="30"/>
    </row>
    <row r="2408" spans="7:12" x14ac:dyDescent="0.25">
      <c r="G2408" s="30"/>
      <c r="H2408" s="30"/>
      <c r="I2408" s="30"/>
      <c r="J2408" s="30"/>
      <c r="K2408" s="30"/>
      <c r="L2408" s="30"/>
    </row>
    <row r="2409" spans="7:12" x14ac:dyDescent="0.25">
      <c r="G2409" s="30"/>
      <c r="H2409" s="30"/>
      <c r="I2409" s="30"/>
      <c r="J2409" s="30"/>
      <c r="K2409" s="30"/>
      <c r="L2409" s="30"/>
    </row>
    <row r="2410" spans="7:12" x14ac:dyDescent="0.25">
      <c r="G2410" s="30"/>
      <c r="H2410" s="30"/>
      <c r="I2410" s="30"/>
      <c r="J2410" s="30"/>
      <c r="K2410" s="30"/>
      <c r="L2410" s="30"/>
    </row>
    <row r="2411" spans="7:12" x14ac:dyDescent="0.25">
      <c r="G2411" s="30"/>
      <c r="H2411" s="30"/>
      <c r="I2411" s="30"/>
      <c r="J2411" s="30"/>
      <c r="K2411" s="30"/>
      <c r="L2411" s="30"/>
    </row>
    <row r="2412" spans="7:12" x14ac:dyDescent="0.25">
      <c r="G2412" s="30"/>
      <c r="H2412" s="30"/>
      <c r="I2412" s="30"/>
      <c r="J2412" s="30"/>
      <c r="K2412" s="30"/>
      <c r="L2412" s="30"/>
    </row>
    <row r="2413" spans="7:12" x14ac:dyDescent="0.25">
      <c r="G2413" s="30"/>
      <c r="H2413" s="30"/>
      <c r="I2413" s="30"/>
      <c r="J2413" s="30"/>
      <c r="K2413" s="30"/>
      <c r="L2413" s="30"/>
    </row>
    <row r="2414" spans="7:12" x14ac:dyDescent="0.25">
      <c r="G2414" s="30"/>
      <c r="H2414" s="30"/>
      <c r="I2414" s="30"/>
      <c r="J2414" s="30"/>
      <c r="K2414" s="30"/>
      <c r="L2414" s="30"/>
    </row>
    <row r="2415" spans="7:12" x14ac:dyDescent="0.25">
      <c r="G2415" s="30"/>
      <c r="H2415" s="30"/>
      <c r="I2415" s="30"/>
      <c r="J2415" s="30"/>
      <c r="K2415" s="30"/>
      <c r="L2415" s="30"/>
    </row>
    <row r="2416" spans="7:12" x14ac:dyDescent="0.25">
      <c r="G2416" s="30"/>
      <c r="H2416" s="30"/>
      <c r="I2416" s="30"/>
      <c r="J2416" s="30"/>
      <c r="K2416" s="30"/>
      <c r="L2416" s="30"/>
    </row>
    <row r="2417" spans="7:12" x14ac:dyDescent="0.25">
      <c r="G2417" s="30"/>
      <c r="H2417" s="30"/>
      <c r="I2417" s="30"/>
      <c r="J2417" s="30"/>
      <c r="K2417" s="30"/>
      <c r="L2417" s="30"/>
    </row>
    <row r="2418" spans="7:12" x14ac:dyDescent="0.25">
      <c r="G2418" s="30"/>
      <c r="H2418" s="30"/>
      <c r="I2418" s="30"/>
      <c r="J2418" s="30"/>
      <c r="K2418" s="30"/>
      <c r="L2418" s="30"/>
    </row>
    <row r="2419" spans="7:12" x14ac:dyDescent="0.25">
      <c r="G2419" s="30"/>
      <c r="H2419" s="30"/>
      <c r="I2419" s="30"/>
      <c r="J2419" s="30"/>
      <c r="K2419" s="30"/>
      <c r="L2419" s="30"/>
    </row>
    <row r="2420" spans="7:12" x14ac:dyDescent="0.25">
      <c r="G2420" s="30"/>
      <c r="H2420" s="30"/>
      <c r="I2420" s="30"/>
      <c r="J2420" s="30"/>
      <c r="K2420" s="30"/>
      <c r="L2420" s="30"/>
    </row>
    <row r="2421" spans="7:12" x14ac:dyDescent="0.25">
      <c r="G2421" s="30"/>
      <c r="H2421" s="30"/>
      <c r="I2421" s="30"/>
      <c r="J2421" s="30"/>
      <c r="K2421" s="30"/>
      <c r="L2421" s="30"/>
    </row>
    <row r="2422" spans="7:12" x14ac:dyDescent="0.25">
      <c r="G2422" s="30"/>
      <c r="H2422" s="30"/>
      <c r="I2422" s="30"/>
      <c r="J2422" s="30"/>
      <c r="K2422" s="30"/>
      <c r="L2422" s="30"/>
    </row>
    <row r="2423" spans="7:12" x14ac:dyDescent="0.25">
      <c r="G2423" s="30"/>
      <c r="H2423" s="30"/>
      <c r="I2423" s="30"/>
      <c r="J2423" s="30"/>
      <c r="K2423" s="30"/>
      <c r="L2423" s="30"/>
    </row>
    <row r="2424" spans="7:12" x14ac:dyDescent="0.25">
      <c r="G2424" s="30"/>
      <c r="H2424" s="30"/>
      <c r="I2424" s="30"/>
      <c r="J2424" s="30"/>
      <c r="K2424" s="30"/>
      <c r="L2424" s="30"/>
    </row>
    <row r="2425" spans="7:12" x14ac:dyDescent="0.25">
      <c r="G2425" s="30"/>
      <c r="H2425" s="30"/>
      <c r="I2425" s="30"/>
      <c r="J2425" s="30"/>
      <c r="K2425" s="30"/>
      <c r="L2425" s="30"/>
    </row>
    <row r="2426" spans="7:12" x14ac:dyDescent="0.25">
      <c r="G2426" s="30"/>
      <c r="H2426" s="30"/>
      <c r="I2426" s="30"/>
      <c r="J2426" s="30"/>
      <c r="K2426" s="30"/>
      <c r="L2426" s="30"/>
    </row>
    <row r="2427" spans="7:12" x14ac:dyDescent="0.25">
      <c r="G2427" s="30"/>
      <c r="H2427" s="30"/>
      <c r="I2427" s="30"/>
      <c r="J2427" s="30"/>
      <c r="K2427" s="30"/>
      <c r="L2427" s="30"/>
    </row>
    <row r="2428" spans="7:12" x14ac:dyDescent="0.25">
      <c r="G2428" s="30"/>
      <c r="H2428" s="30"/>
      <c r="I2428" s="30"/>
      <c r="J2428" s="30"/>
      <c r="K2428" s="30"/>
      <c r="L2428" s="30"/>
    </row>
    <row r="2429" spans="7:12" x14ac:dyDescent="0.25">
      <c r="G2429" s="30"/>
      <c r="H2429" s="30"/>
      <c r="I2429" s="30"/>
      <c r="J2429" s="30"/>
      <c r="K2429" s="30"/>
      <c r="L2429" s="30"/>
    </row>
    <row r="2430" spans="7:12" x14ac:dyDescent="0.25">
      <c r="G2430" s="30"/>
      <c r="H2430" s="30"/>
      <c r="I2430" s="30"/>
      <c r="J2430" s="30"/>
      <c r="K2430" s="30"/>
      <c r="L2430" s="30"/>
    </row>
    <row r="2431" spans="7:12" x14ac:dyDescent="0.25">
      <c r="G2431" s="30"/>
      <c r="H2431" s="30"/>
      <c r="I2431" s="30"/>
      <c r="J2431" s="30"/>
      <c r="K2431" s="30"/>
      <c r="L2431" s="30"/>
    </row>
    <row r="2432" spans="7:12" x14ac:dyDescent="0.25">
      <c r="G2432" s="30"/>
      <c r="H2432" s="30"/>
      <c r="I2432" s="30"/>
      <c r="J2432" s="30"/>
      <c r="K2432" s="30"/>
      <c r="L2432" s="30"/>
    </row>
    <row r="2433" spans="7:12" x14ac:dyDescent="0.25">
      <c r="G2433" s="30"/>
      <c r="H2433" s="30"/>
      <c r="I2433" s="30"/>
      <c r="J2433" s="30"/>
      <c r="K2433" s="30"/>
      <c r="L2433" s="30"/>
    </row>
    <row r="2434" spans="7:12" x14ac:dyDescent="0.25">
      <c r="G2434" s="30"/>
      <c r="H2434" s="30"/>
      <c r="I2434" s="30"/>
      <c r="J2434" s="30"/>
      <c r="K2434" s="30"/>
      <c r="L2434" s="30"/>
    </row>
    <row r="2435" spans="7:12" x14ac:dyDescent="0.25">
      <c r="G2435" s="30"/>
      <c r="H2435" s="30"/>
      <c r="I2435" s="30"/>
      <c r="J2435" s="30"/>
      <c r="K2435" s="30"/>
      <c r="L2435" s="30"/>
    </row>
    <row r="2436" spans="7:12" x14ac:dyDescent="0.25">
      <c r="G2436" s="30"/>
      <c r="H2436" s="30"/>
      <c r="I2436" s="30"/>
      <c r="J2436" s="30"/>
      <c r="K2436" s="30"/>
      <c r="L2436" s="30"/>
    </row>
    <row r="2437" spans="7:12" x14ac:dyDescent="0.25">
      <c r="G2437" s="30"/>
      <c r="H2437" s="30"/>
      <c r="I2437" s="30"/>
      <c r="J2437" s="30"/>
      <c r="K2437" s="30"/>
      <c r="L2437" s="30"/>
    </row>
    <row r="2438" spans="7:12" x14ac:dyDescent="0.25">
      <c r="G2438" s="30"/>
      <c r="H2438" s="30"/>
      <c r="I2438" s="30"/>
      <c r="J2438" s="30"/>
      <c r="K2438" s="30"/>
      <c r="L2438" s="30"/>
    </row>
    <row r="2439" spans="7:12" x14ac:dyDescent="0.25">
      <c r="G2439" s="30"/>
      <c r="H2439" s="30"/>
      <c r="I2439" s="30"/>
      <c r="J2439" s="30"/>
      <c r="K2439" s="30"/>
      <c r="L2439" s="30"/>
    </row>
    <row r="2440" spans="7:12" x14ac:dyDescent="0.25">
      <c r="G2440" s="30"/>
      <c r="H2440" s="30"/>
      <c r="I2440" s="30"/>
      <c r="J2440" s="30"/>
      <c r="K2440" s="30"/>
      <c r="L2440" s="30"/>
    </row>
    <row r="2441" spans="7:12" x14ac:dyDescent="0.25">
      <c r="G2441" s="30"/>
      <c r="H2441" s="30"/>
      <c r="I2441" s="30"/>
      <c r="J2441" s="30"/>
      <c r="K2441" s="30"/>
      <c r="L2441" s="30"/>
    </row>
    <row r="2442" spans="7:12" x14ac:dyDescent="0.25">
      <c r="G2442" s="30"/>
      <c r="H2442" s="30"/>
      <c r="I2442" s="30"/>
      <c r="J2442" s="30"/>
      <c r="K2442" s="30"/>
      <c r="L2442" s="30"/>
    </row>
    <row r="2443" spans="7:12" x14ac:dyDescent="0.25">
      <c r="G2443" s="30"/>
      <c r="H2443" s="30"/>
      <c r="I2443" s="30"/>
      <c r="J2443" s="30"/>
      <c r="K2443" s="30"/>
      <c r="L2443" s="30"/>
    </row>
    <row r="2444" spans="7:12" x14ac:dyDescent="0.25">
      <c r="G2444" s="30"/>
      <c r="H2444" s="30"/>
      <c r="I2444" s="30"/>
      <c r="J2444" s="30"/>
      <c r="K2444" s="30"/>
      <c r="L2444" s="30"/>
    </row>
    <row r="2445" spans="7:12" x14ac:dyDescent="0.25">
      <c r="G2445" s="30"/>
      <c r="H2445" s="30"/>
      <c r="I2445" s="30"/>
      <c r="J2445" s="30"/>
      <c r="K2445" s="30"/>
      <c r="L2445" s="30"/>
    </row>
    <row r="2446" spans="7:12" x14ac:dyDescent="0.25">
      <c r="G2446" s="30"/>
      <c r="H2446" s="30"/>
      <c r="I2446" s="30"/>
      <c r="J2446" s="30"/>
      <c r="K2446" s="30"/>
      <c r="L2446" s="30"/>
    </row>
    <row r="2447" spans="7:12" x14ac:dyDescent="0.25">
      <c r="G2447" s="30"/>
      <c r="H2447" s="30"/>
      <c r="I2447" s="30"/>
      <c r="J2447" s="30"/>
      <c r="K2447" s="30"/>
      <c r="L2447" s="30"/>
    </row>
    <row r="2448" spans="7:12" x14ac:dyDescent="0.25">
      <c r="G2448" s="30"/>
      <c r="H2448" s="30"/>
      <c r="I2448" s="30"/>
      <c r="J2448" s="30"/>
      <c r="K2448" s="30"/>
      <c r="L2448" s="30"/>
    </row>
    <row r="2449" spans="7:12" x14ac:dyDescent="0.25">
      <c r="G2449" s="30"/>
      <c r="H2449" s="30"/>
      <c r="I2449" s="30"/>
      <c r="J2449" s="30"/>
      <c r="K2449" s="30"/>
      <c r="L2449" s="30"/>
    </row>
    <row r="2450" spans="7:12" x14ac:dyDescent="0.25">
      <c r="G2450" s="30"/>
      <c r="H2450" s="30"/>
      <c r="I2450" s="30"/>
      <c r="J2450" s="30"/>
      <c r="K2450" s="30"/>
      <c r="L2450" s="30"/>
    </row>
    <row r="2451" spans="7:12" x14ac:dyDescent="0.25">
      <c r="G2451" s="30"/>
      <c r="H2451" s="30"/>
      <c r="I2451" s="30"/>
      <c r="J2451" s="30"/>
      <c r="K2451" s="30"/>
      <c r="L2451" s="30"/>
    </row>
    <row r="2452" spans="7:12" x14ac:dyDescent="0.25">
      <c r="G2452" s="30"/>
      <c r="H2452" s="30"/>
      <c r="I2452" s="30"/>
      <c r="J2452" s="30"/>
      <c r="K2452" s="30"/>
      <c r="L2452" s="30"/>
    </row>
    <row r="2453" spans="7:12" x14ac:dyDescent="0.25">
      <c r="G2453" s="30"/>
      <c r="H2453" s="30"/>
      <c r="I2453" s="30"/>
      <c r="J2453" s="30"/>
      <c r="K2453" s="30"/>
      <c r="L2453" s="30"/>
    </row>
    <row r="2454" spans="7:12" x14ac:dyDescent="0.25">
      <c r="G2454" s="30"/>
      <c r="H2454" s="30"/>
      <c r="I2454" s="30"/>
      <c r="J2454" s="30"/>
      <c r="K2454" s="30"/>
      <c r="L2454" s="30"/>
    </row>
    <row r="2455" spans="7:12" x14ac:dyDescent="0.25">
      <c r="G2455" s="30"/>
      <c r="H2455" s="30"/>
      <c r="I2455" s="30"/>
      <c r="J2455" s="30"/>
      <c r="K2455" s="30"/>
      <c r="L2455" s="30"/>
    </row>
    <row r="2456" spans="7:12" x14ac:dyDescent="0.25">
      <c r="G2456" s="30"/>
      <c r="H2456" s="30"/>
      <c r="I2456" s="30"/>
      <c r="J2456" s="30"/>
      <c r="K2456" s="30"/>
      <c r="L2456" s="30"/>
    </row>
    <row r="2457" spans="7:12" x14ac:dyDescent="0.25">
      <c r="G2457" s="30"/>
      <c r="H2457" s="30"/>
      <c r="I2457" s="30"/>
      <c r="J2457" s="30"/>
      <c r="K2457" s="30"/>
      <c r="L2457" s="30"/>
    </row>
    <row r="2458" spans="7:12" x14ac:dyDescent="0.25">
      <c r="G2458" s="30"/>
      <c r="H2458" s="30"/>
      <c r="I2458" s="30"/>
      <c r="J2458" s="30"/>
      <c r="K2458" s="30"/>
      <c r="L2458" s="30"/>
    </row>
    <row r="2459" spans="7:12" x14ac:dyDescent="0.25">
      <c r="G2459" s="30"/>
      <c r="H2459" s="30"/>
      <c r="I2459" s="30"/>
      <c r="J2459" s="30"/>
      <c r="K2459" s="30"/>
      <c r="L2459" s="30"/>
    </row>
    <row r="2460" spans="7:12" x14ac:dyDescent="0.25">
      <c r="G2460" s="30"/>
      <c r="H2460" s="30"/>
      <c r="I2460" s="30"/>
      <c r="J2460" s="30"/>
      <c r="K2460" s="30"/>
      <c r="L2460" s="30"/>
    </row>
    <row r="2461" spans="7:12" x14ac:dyDescent="0.25">
      <c r="G2461" s="30"/>
      <c r="H2461" s="30"/>
      <c r="I2461" s="30"/>
      <c r="J2461" s="30"/>
      <c r="K2461" s="30"/>
      <c r="L2461" s="30"/>
    </row>
    <row r="2462" spans="7:12" x14ac:dyDescent="0.25">
      <c r="G2462" s="30"/>
      <c r="H2462" s="30"/>
      <c r="I2462" s="30"/>
      <c r="J2462" s="30"/>
      <c r="K2462" s="30"/>
      <c r="L2462" s="30"/>
    </row>
    <row r="2463" spans="7:12" x14ac:dyDescent="0.25">
      <c r="G2463" s="30"/>
      <c r="H2463" s="30"/>
      <c r="I2463" s="30"/>
      <c r="J2463" s="30"/>
      <c r="K2463" s="30"/>
      <c r="L2463" s="30"/>
    </row>
    <row r="2464" spans="7:12" x14ac:dyDescent="0.25">
      <c r="G2464" s="30"/>
      <c r="H2464" s="30"/>
      <c r="I2464" s="30"/>
      <c r="J2464" s="30"/>
      <c r="K2464" s="30"/>
      <c r="L2464" s="30"/>
    </row>
    <row r="2465" spans="7:12" x14ac:dyDescent="0.25">
      <c r="G2465" s="30"/>
      <c r="H2465" s="30"/>
      <c r="I2465" s="30"/>
      <c r="J2465" s="30"/>
      <c r="K2465" s="30"/>
      <c r="L2465" s="30"/>
    </row>
    <row r="2466" spans="7:12" x14ac:dyDescent="0.25">
      <c r="G2466" s="30"/>
      <c r="H2466" s="30"/>
      <c r="I2466" s="30"/>
      <c r="J2466" s="30"/>
      <c r="K2466" s="30"/>
      <c r="L2466" s="30"/>
    </row>
    <row r="2467" spans="7:12" x14ac:dyDescent="0.25">
      <c r="G2467" s="30"/>
      <c r="H2467" s="30"/>
      <c r="I2467" s="30"/>
      <c r="J2467" s="30"/>
      <c r="K2467" s="30"/>
      <c r="L2467" s="30"/>
    </row>
    <row r="2468" spans="7:12" x14ac:dyDescent="0.25">
      <c r="G2468" s="30"/>
      <c r="H2468" s="30"/>
      <c r="I2468" s="30"/>
      <c r="J2468" s="30"/>
      <c r="K2468" s="30"/>
      <c r="L2468" s="30"/>
    </row>
    <row r="2469" spans="7:12" x14ac:dyDescent="0.25">
      <c r="G2469" s="30"/>
      <c r="H2469" s="30"/>
      <c r="I2469" s="30"/>
      <c r="J2469" s="30"/>
      <c r="K2469" s="30"/>
      <c r="L2469" s="30"/>
    </row>
    <row r="2470" spans="7:12" x14ac:dyDescent="0.25">
      <c r="G2470" s="30"/>
      <c r="H2470" s="30"/>
      <c r="I2470" s="30"/>
      <c r="J2470" s="30"/>
      <c r="K2470" s="30"/>
      <c r="L2470" s="30"/>
    </row>
    <row r="2471" spans="7:12" x14ac:dyDescent="0.25">
      <c r="G2471" s="30"/>
      <c r="H2471" s="30"/>
      <c r="I2471" s="30"/>
      <c r="J2471" s="30"/>
      <c r="K2471" s="30"/>
      <c r="L2471" s="30"/>
    </row>
    <row r="2472" spans="7:12" x14ac:dyDescent="0.25">
      <c r="G2472" s="30"/>
      <c r="H2472" s="30"/>
      <c r="I2472" s="30"/>
      <c r="J2472" s="30"/>
      <c r="K2472" s="30"/>
      <c r="L2472" s="30"/>
    </row>
    <row r="2473" spans="7:12" x14ac:dyDescent="0.25">
      <c r="G2473" s="30"/>
      <c r="H2473" s="30"/>
      <c r="I2473" s="30"/>
      <c r="J2473" s="30"/>
      <c r="K2473" s="30"/>
      <c r="L2473" s="30"/>
    </row>
    <row r="2474" spans="7:12" x14ac:dyDescent="0.25">
      <c r="G2474" s="30"/>
      <c r="H2474" s="30"/>
      <c r="I2474" s="30"/>
      <c r="J2474" s="30"/>
      <c r="K2474" s="30"/>
      <c r="L2474" s="30"/>
    </row>
    <row r="2475" spans="7:12" x14ac:dyDescent="0.25">
      <c r="G2475" s="30"/>
      <c r="H2475" s="30"/>
      <c r="I2475" s="30"/>
      <c r="J2475" s="30"/>
      <c r="K2475" s="30"/>
      <c r="L2475" s="30"/>
    </row>
    <row r="2476" spans="7:12" x14ac:dyDescent="0.25">
      <c r="G2476" s="30"/>
      <c r="H2476" s="30"/>
      <c r="I2476" s="30"/>
      <c r="J2476" s="30"/>
      <c r="K2476" s="30"/>
      <c r="L2476" s="30"/>
    </row>
    <row r="2477" spans="7:12" x14ac:dyDescent="0.25">
      <c r="G2477" s="30"/>
      <c r="H2477" s="30"/>
      <c r="I2477" s="30"/>
      <c r="J2477" s="30"/>
      <c r="K2477" s="30"/>
      <c r="L2477" s="30"/>
    </row>
    <row r="2478" spans="7:12" x14ac:dyDescent="0.25">
      <c r="G2478" s="30"/>
      <c r="H2478" s="30"/>
      <c r="I2478" s="30"/>
      <c r="J2478" s="30"/>
      <c r="K2478" s="30"/>
      <c r="L2478" s="30"/>
    </row>
    <row r="2479" spans="7:12" x14ac:dyDescent="0.25">
      <c r="G2479" s="30"/>
      <c r="H2479" s="30"/>
      <c r="I2479" s="30"/>
      <c r="J2479" s="30"/>
      <c r="K2479" s="30"/>
      <c r="L2479" s="30"/>
    </row>
    <row r="2480" spans="7:12" x14ac:dyDescent="0.25">
      <c r="G2480" s="30"/>
      <c r="H2480" s="30"/>
      <c r="I2480" s="30"/>
      <c r="J2480" s="30"/>
      <c r="K2480" s="30"/>
      <c r="L2480" s="30"/>
    </row>
    <row r="2481" spans="7:12" x14ac:dyDescent="0.25">
      <c r="G2481" s="30"/>
      <c r="H2481" s="30"/>
      <c r="I2481" s="30"/>
      <c r="J2481" s="30"/>
      <c r="K2481" s="30"/>
      <c r="L2481" s="30"/>
    </row>
    <row r="2482" spans="7:12" x14ac:dyDescent="0.25">
      <c r="G2482" s="30"/>
      <c r="H2482" s="30"/>
      <c r="I2482" s="30"/>
      <c r="J2482" s="30"/>
      <c r="K2482" s="30"/>
      <c r="L2482" s="30"/>
    </row>
    <row r="2483" spans="7:12" x14ac:dyDescent="0.25">
      <c r="G2483" s="30"/>
      <c r="H2483" s="30"/>
      <c r="I2483" s="30"/>
      <c r="J2483" s="30"/>
      <c r="K2483" s="30"/>
      <c r="L2483" s="30"/>
    </row>
    <row r="2484" spans="7:12" x14ac:dyDescent="0.25">
      <c r="G2484" s="30"/>
      <c r="H2484" s="30"/>
      <c r="I2484" s="30"/>
      <c r="J2484" s="30"/>
      <c r="K2484" s="30"/>
      <c r="L2484" s="30"/>
    </row>
    <row r="2485" spans="7:12" x14ac:dyDescent="0.25">
      <c r="G2485" s="30"/>
      <c r="H2485" s="30"/>
      <c r="I2485" s="30"/>
      <c r="J2485" s="30"/>
      <c r="K2485" s="30"/>
      <c r="L2485" s="30"/>
    </row>
    <row r="2486" spans="7:12" x14ac:dyDescent="0.25">
      <c r="G2486" s="30"/>
      <c r="H2486" s="30"/>
      <c r="I2486" s="30"/>
      <c r="J2486" s="30"/>
      <c r="K2486" s="30"/>
      <c r="L2486" s="30"/>
    </row>
    <row r="2487" spans="7:12" x14ac:dyDescent="0.25">
      <c r="G2487" s="30"/>
      <c r="H2487" s="30"/>
      <c r="I2487" s="30"/>
      <c r="J2487" s="30"/>
      <c r="K2487" s="30"/>
      <c r="L2487" s="30"/>
    </row>
    <row r="2488" spans="7:12" x14ac:dyDescent="0.25">
      <c r="G2488" s="30"/>
      <c r="H2488" s="30"/>
      <c r="I2488" s="30"/>
      <c r="J2488" s="30"/>
      <c r="K2488" s="30"/>
      <c r="L2488" s="30"/>
    </row>
    <row r="2489" spans="7:12" x14ac:dyDescent="0.25">
      <c r="G2489" s="30"/>
      <c r="H2489" s="30"/>
      <c r="I2489" s="30"/>
      <c r="J2489" s="30"/>
      <c r="K2489" s="30"/>
      <c r="L2489" s="30"/>
    </row>
    <row r="2490" spans="7:12" x14ac:dyDescent="0.25">
      <c r="G2490" s="30"/>
      <c r="H2490" s="30"/>
      <c r="I2490" s="30"/>
      <c r="J2490" s="30"/>
      <c r="K2490" s="30"/>
      <c r="L2490" s="30"/>
    </row>
    <row r="2491" spans="7:12" x14ac:dyDescent="0.25">
      <c r="G2491" s="30"/>
      <c r="H2491" s="30"/>
      <c r="I2491" s="30"/>
      <c r="J2491" s="30"/>
      <c r="K2491" s="30"/>
      <c r="L2491" s="30"/>
    </row>
    <row r="2492" spans="7:12" x14ac:dyDescent="0.25">
      <c r="G2492" s="30"/>
      <c r="H2492" s="30"/>
      <c r="I2492" s="30"/>
      <c r="J2492" s="30"/>
      <c r="K2492" s="30"/>
      <c r="L2492" s="30"/>
    </row>
    <row r="2493" spans="7:12" x14ac:dyDescent="0.25">
      <c r="G2493" s="30"/>
      <c r="H2493" s="30"/>
      <c r="I2493" s="30"/>
      <c r="J2493" s="30"/>
      <c r="K2493" s="30"/>
      <c r="L2493" s="30"/>
    </row>
    <row r="2494" spans="7:12" x14ac:dyDescent="0.25">
      <c r="G2494" s="30"/>
      <c r="H2494" s="30"/>
      <c r="I2494" s="30"/>
      <c r="J2494" s="30"/>
      <c r="K2494" s="30"/>
      <c r="L2494" s="30"/>
    </row>
    <row r="2495" spans="7:12" x14ac:dyDescent="0.25">
      <c r="G2495" s="30"/>
      <c r="H2495" s="30"/>
      <c r="I2495" s="30"/>
      <c r="J2495" s="30"/>
      <c r="K2495" s="30"/>
      <c r="L2495" s="30"/>
    </row>
    <row r="2496" spans="7:12" x14ac:dyDescent="0.25">
      <c r="G2496" s="30"/>
      <c r="H2496" s="30"/>
      <c r="I2496" s="30"/>
      <c r="J2496" s="30"/>
      <c r="K2496" s="30"/>
      <c r="L2496" s="30"/>
    </row>
    <row r="2497" spans="7:12" x14ac:dyDescent="0.25">
      <c r="G2497" s="30"/>
      <c r="H2497" s="30"/>
      <c r="I2497" s="30"/>
      <c r="J2497" s="30"/>
      <c r="K2497" s="30"/>
      <c r="L2497" s="30"/>
    </row>
    <row r="2498" spans="7:12" x14ac:dyDescent="0.25">
      <c r="G2498" s="30"/>
      <c r="H2498" s="30"/>
      <c r="I2498" s="30"/>
      <c r="J2498" s="30"/>
      <c r="K2498" s="30"/>
      <c r="L2498" s="30"/>
    </row>
    <row r="2499" spans="7:12" x14ac:dyDescent="0.25">
      <c r="G2499" s="30"/>
      <c r="H2499" s="30"/>
      <c r="I2499" s="30"/>
      <c r="J2499" s="30"/>
      <c r="K2499" s="30"/>
      <c r="L2499" s="30"/>
    </row>
    <row r="2500" spans="7:12" x14ac:dyDescent="0.25">
      <c r="G2500" s="30"/>
      <c r="H2500" s="30"/>
      <c r="I2500" s="30"/>
      <c r="J2500" s="30"/>
      <c r="K2500" s="30"/>
      <c r="L2500" s="30"/>
    </row>
    <row r="2501" spans="7:12" x14ac:dyDescent="0.25">
      <c r="G2501" s="30"/>
      <c r="H2501" s="30"/>
      <c r="I2501" s="30"/>
      <c r="J2501" s="30"/>
      <c r="K2501" s="30"/>
      <c r="L2501" s="30"/>
    </row>
    <row r="2502" spans="7:12" x14ac:dyDescent="0.25">
      <c r="G2502" s="30"/>
      <c r="H2502" s="30"/>
      <c r="I2502" s="30"/>
      <c r="J2502" s="30"/>
      <c r="K2502" s="30"/>
      <c r="L2502" s="30"/>
    </row>
    <row r="2503" spans="7:12" x14ac:dyDescent="0.25">
      <c r="G2503" s="30"/>
      <c r="H2503" s="30"/>
      <c r="I2503" s="30"/>
      <c r="J2503" s="30"/>
      <c r="K2503" s="30"/>
      <c r="L2503" s="30"/>
    </row>
    <row r="2504" spans="7:12" x14ac:dyDescent="0.25">
      <c r="G2504" s="30"/>
      <c r="H2504" s="30"/>
      <c r="I2504" s="30"/>
      <c r="J2504" s="30"/>
      <c r="K2504" s="30"/>
      <c r="L2504" s="30"/>
    </row>
    <row r="2505" spans="7:12" x14ac:dyDescent="0.25">
      <c r="G2505" s="30"/>
      <c r="H2505" s="30"/>
      <c r="I2505" s="30"/>
      <c r="J2505" s="30"/>
      <c r="K2505" s="30"/>
      <c r="L2505" s="30"/>
    </row>
    <row r="2506" spans="7:12" x14ac:dyDescent="0.25">
      <c r="G2506" s="30"/>
      <c r="H2506" s="30"/>
      <c r="I2506" s="30"/>
      <c r="J2506" s="30"/>
      <c r="K2506" s="30"/>
      <c r="L2506" s="30"/>
    </row>
    <row r="2507" spans="7:12" x14ac:dyDescent="0.25">
      <c r="G2507" s="30"/>
      <c r="H2507" s="30"/>
      <c r="I2507" s="30"/>
      <c r="J2507" s="30"/>
      <c r="K2507" s="30"/>
      <c r="L2507" s="30"/>
    </row>
    <row r="2508" spans="7:12" x14ac:dyDescent="0.25">
      <c r="G2508" s="30"/>
      <c r="H2508" s="30"/>
      <c r="I2508" s="30"/>
      <c r="J2508" s="30"/>
      <c r="K2508" s="30"/>
      <c r="L2508" s="30"/>
    </row>
    <row r="2509" spans="7:12" x14ac:dyDescent="0.25">
      <c r="G2509" s="30"/>
      <c r="H2509" s="30"/>
      <c r="I2509" s="30"/>
      <c r="J2509" s="30"/>
      <c r="K2509" s="30"/>
      <c r="L2509" s="30"/>
    </row>
    <row r="2510" spans="7:12" x14ac:dyDescent="0.25">
      <c r="G2510" s="30"/>
      <c r="H2510" s="30"/>
      <c r="I2510" s="30"/>
      <c r="J2510" s="30"/>
      <c r="K2510" s="30"/>
      <c r="L2510" s="30"/>
    </row>
    <row r="2511" spans="7:12" x14ac:dyDescent="0.25">
      <c r="G2511" s="30"/>
      <c r="H2511" s="30"/>
      <c r="I2511" s="30"/>
      <c r="J2511" s="30"/>
      <c r="K2511" s="30"/>
      <c r="L2511" s="30"/>
    </row>
    <row r="2512" spans="7:12" x14ac:dyDescent="0.25">
      <c r="G2512" s="30"/>
      <c r="H2512" s="30"/>
      <c r="I2512" s="30"/>
      <c r="J2512" s="30"/>
      <c r="K2512" s="30"/>
      <c r="L2512" s="30"/>
    </row>
    <row r="2513" spans="7:12" x14ac:dyDescent="0.25">
      <c r="G2513" s="30"/>
      <c r="H2513" s="30"/>
      <c r="I2513" s="30"/>
      <c r="J2513" s="30"/>
      <c r="K2513" s="30"/>
      <c r="L2513" s="30"/>
    </row>
    <row r="2514" spans="7:12" x14ac:dyDescent="0.25">
      <c r="G2514" s="30"/>
      <c r="H2514" s="30"/>
      <c r="I2514" s="30"/>
      <c r="J2514" s="30"/>
      <c r="K2514" s="30"/>
      <c r="L2514" s="30"/>
    </row>
    <row r="2515" spans="7:12" x14ac:dyDescent="0.25">
      <c r="G2515" s="30"/>
      <c r="H2515" s="30"/>
      <c r="I2515" s="30"/>
      <c r="J2515" s="30"/>
      <c r="K2515" s="30"/>
      <c r="L2515" s="30"/>
    </row>
    <row r="2516" spans="7:12" x14ac:dyDescent="0.25">
      <c r="G2516" s="30"/>
      <c r="H2516" s="30"/>
      <c r="I2516" s="30"/>
      <c r="J2516" s="30"/>
      <c r="K2516" s="30"/>
      <c r="L2516" s="30"/>
    </row>
    <row r="2517" spans="7:12" x14ac:dyDescent="0.25">
      <c r="G2517" s="30"/>
      <c r="H2517" s="30"/>
      <c r="I2517" s="30"/>
      <c r="J2517" s="30"/>
      <c r="K2517" s="30"/>
      <c r="L2517" s="30"/>
    </row>
    <row r="2518" spans="7:12" x14ac:dyDescent="0.25">
      <c r="G2518" s="30"/>
      <c r="H2518" s="30"/>
      <c r="I2518" s="30"/>
      <c r="J2518" s="30"/>
      <c r="K2518" s="30"/>
      <c r="L2518" s="30"/>
    </row>
    <row r="2519" spans="7:12" x14ac:dyDescent="0.25">
      <c r="G2519" s="30"/>
      <c r="H2519" s="30"/>
      <c r="I2519" s="30"/>
      <c r="J2519" s="30"/>
      <c r="K2519" s="30"/>
      <c r="L2519" s="30"/>
    </row>
    <row r="2520" spans="7:12" x14ac:dyDescent="0.25">
      <c r="G2520" s="30"/>
      <c r="H2520" s="30"/>
      <c r="I2520" s="30"/>
      <c r="J2520" s="30"/>
      <c r="K2520" s="30"/>
      <c r="L2520" s="30"/>
    </row>
    <row r="2521" spans="7:12" x14ac:dyDescent="0.25">
      <c r="G2521" s="30"/>
      <c r="H2521" s="30"/>
      <c r="I2521" s="30"/>
      <c r="J2521" s="30"/>
      <c r="K2521" s="30"/>
      <c r="L2521" s="30"/>
    </row>
    <row r="2522" spans="7:12" x14ac:dyDescent="0.25">
      <c r="G2522" s="30"/>
      <c r="H2522" s="30"/>
      <c r="I2522" s="30"/>
      <c r="J2522" s="30"/>
      <c r="K2522" s="30"/>
      <c r="L2522" s="30"/>
    </row>
    <row r="2523" spans="7:12" x14ac:dyDescent="0.25">
      <c r="G2523" s="30"/>
      <c r="H2523" s="30"/>
      <c r="I2523" s="30"/>
      <c r="J2523" s="30"/>
      <c r="K2523" s="30"/>
      <c r="L2523" s="30"/>
    </row>
    <row r="2524" spans="7:12" x14ac:dyDescent="0.25">
      <c r="G2524" s="30"/>
      <c r="H2524" s="30"/>
      <c r="I2524" s="30"/>
      <c r="J2524" s="30"/>
      <c r="K2524" s="30"/>
      <c r="L2524" s="30"/>
    </row>
    <row r="2525" spans="7:12" x14ac:dyDescent="0.25">
      <c r="G2525" s="30"/>
      <c r="H2525" s="30"/>
      <c r="I2525" s="30"/>
      <c r="J2525" s="30"/>
      <c r="K2525" s="30"/>
      <c r="L2525" s="30"/>
    </row>
    <row r="2526" spans="7:12" x14ac:dyDescent="0.25">
      <c r="G2526" s="30"/>
      <c r="H2526" s="30"/>
      <c r="I2526" s="30"/>
      <c r="J2526" s="30"/>
      <c r="K2526" s="30"/>
      <c r="L2526" s="30"/>
    </row>
    <row r="2527" spans="7:12" x14ac:dyDescent="0.25">
      <c r="G2527" s="30"/>
      <c r="H2527" s="30"/>
      <c r="I2527" s="30"/>
      <c r="J2527" s="30"/>
      <c r="K2527" s="30"/>
      <c r="L2527" s="30"/>
    </row>
    <row r="2528" spans="7:12" x14ac:dyDescent="0.25">
      <c r="G2528" s="30"/>
      <c r="H2528" s="30"/>
      <c r="I2528" s="30"/>
      <c r="J2528" s="30"/>
      <c r="K2528" s="30"/>
      <c r="L2528" s="30"/>
    </row>
    <row r="2529" spans="7:12" x14ac:dyDescent="0.25">
      <c r="G2529" s="30"/>
      <c r="H2529" s="30"/>
      <c r="I2529" s="30"/>
      <c r="J2529" s="30"/>
      <c r="K2529" s="30"/>
      <c r="L2529" s="30"/>
    </row>
    <row r="2530" spans="7:12" x14ac:dyDescent="0.25">
      <c r="G2530" s="30"/>
      <c r="H2530" s="30"/>
      <c r="I2530" s="30"/>
      <c r="J2530" s="30"/>
      <c r="K2530" s="30"/>
      <c r="L2530" s="30"/>
    </row>
    <row r="2531" spans="7:12" x14ac:dyDescent="0.25">
      <c r="G2531" s="30"/>
      <c r="H2531" s="30"/>
      <c r="I2531" s="30"/>
      <c r="J2531" s="30"/>
      <c r="K2531" s="30"/>
      <c r="L2531" s="30"/>
    </row>
    <row r="2532" spans="7:12" x14ac:dyDescent="0.25">
      <c r="G2532" s="30"/>
      <c r="H2532" s="30"/>
      <c r="I2532" s="30"/>
      <c r="J2532" s="30"/>
      <c r="K2532" s="30"/>
      <c r="L2532" s="30"/>
    </row>
    <row r="2533" spans="7:12" x14ac:dyDescent="0.25">
      <c r="G2533" s="30"/>
      <c r="H2533" s="30"/>
      <c r="I2533" s="30"/>
      <c r="J2533" s="30"/>
      <c r="K2533" s="30"/>
      <c r="L2533" s="30"/>
    </row>
    <row r="2534" spans="7:12" x14ac:dyDescent="0.25">
      <c r="G2534" s="30"/>
      <c r="H2534" s="30"/>
      <c r="I2534" s="30"/>
      <c r="J2534" s="30"/>
      <c r="K2534" s="30"/>
      <c r="L2534" s="30"/>
    </row>
    <row r="2535" spans="7:12" x14ac:dyDescent="0.25">
      <c r="G2535" s="30"/>
      <c r="H2535" s="30"/>
      <c r="I2535" s="30"/>
      <c r="J2535" s="30"/>
      <c r="K2535" s="30"/>
      <c r="L2535" s="30"/>
    </row>
    <row r="2536" spans="7:12" x14ac:dyDescent="0.25">
      <c r="G2536" s="30"/>
      <c r="H2536" s="30"/>
      <c r="I2536" s="30"/>
      <c r="J2536" s="30"/>
      <c r="K2536" s="30"/>
      <c r="L2536" s="30"/>
    </row>
    <row r="2537" spans="7:12" x14ac:dyDescent="0.25">
      <c r="G2537" s="30"/>
      <c r="H2537" s="30"/>
      <c r="I2537" s="30"/>
      <c r="J2537" s="30"/>
      <c r="K2537" s="30"/>
      <c r="L2537" s="30"/>
    </row>
    <row r="2538" spans="7:12" x14ac:dyDescent="0.25">
      <c r="G2538" s="30"/>
      <c r="H2538" s="30"/>
      <c r="I2538" s="30"/>
      <c r="J2538" s="30"/>
      <c r="K2538" s="30"/>
      <c r="L2538" s="30"/>
    </row>
    <row r="2539" spans="7:12" x14ac:dyDescent="0.25">
      <c r="G2539" s="30"/>
      <c r="H2539" s="30"/>
      <c r="I2539" s="30"/>
      <c r="J2539" s="30"/>
      <c r="K2539" s="30"/>
      <c r="L2539" s="30"/>
    </row>
    <row r="2540" spans="7:12" x14ac:dyDescent="0.25">
      <c r="G2540" s="30"/>
      <c r="H2540" s="30"/>
      <c r="I2540" s="30"/>
      <c r="J2540" s="30"/>
      <c r="K2540" s="30"/>
      <c r="L2540" s="30"/>
    </row>
    <row r="2541" spans="7:12" x14ac:dyDescent="0.25">
      <c r="G2541" s="30"/>
      <c r="H2541" s="30"/>
      <c r="I2541" s="30"/>
      <c r="J2541" s="30"/>
      <c r="K2541" s="30"/>
      <c r="L2541" s="30"/>
    </row>
    <row r="2542" spans="7:12" x14ac:dyDescent="0.25">
      <c r="G2542" s="30"/>
      <c r="H2542" s="30"/>
      <c r="I2542" s="30"/>
      <c r="J2542" s="30"/>
      <c r="K2542" s="30"/>
      <c r="L2542" s="30"/>
    </row>
    <row r="2543" spans="7:12" x14ac:dyDescent="0.25">
      <c r="G2543" s="30"/>
      <c r="H2543" s="30"/>
      <c r="I2543" s="30"/>
      <c r="J2543" s="30"/>
      <c r="K2543" s="30"/>
      <c r="L2543" s="30"/>
    </row>
    <row r="2544" spans="7:12" x14ac:dyDescent="0.25">
      <c r="G2544" s="30"/>
      <c r="H2544" s="30"/>
      <c r="I2544" s="30"/>
      <c r="J2544" s="30"/>
      <c r="K2544" s="30"/>
      <c r="L2544" s="30"/>
    </row>
    <row r="2545" spans="7:12" x14ac:dyDescent="0.25">
      <c r="G2545" s="30"/>
      <c r="H2545" s="30"/>
      <c r="I2545" s="30"/>
      <c r="J2545" s="30"/>
      <c r="K2545" s="30"/>
      <c r="L2545" s="30"/>
    </row>
    <row r="2546" spans="7:12" x14ac:dyDescent="0.25">
      <c r="G2546" s="30"/>
      <c r="H2546" s="30"/>
      <c r="I2546" s="30"/>
      <c r="J2546" s="30"/>
      <c r="K2546" s="30"/>
      <c r="L2546" s="30"/>
    </row>
    <row r="2547" spans="7:12" x14ac:dyDescent="0.25">
      <c r="G2547" s="30"/>
      <c r="H2547" s="30"/>
      <c r="I2547" s="30"/>
      <c r="J2547" s="30"/>
      <c r="K2547" s="30"/>
      <c r="L2547" s="30"/>
    </row>
    <row r="2548" spans="7:12" x14ac:dyDescent="0.25">
      <c r="G2548" s="30"/>
      <c r="H2548" s="30"/>
      <c r="I2548" s="30"/>
      <c r="J2548" s="30"/>
      <c r="K2548" s="30"/>
      <c r="L2548" s="30"/>
    </row>
    <row r="2549" spans="7:12" x14ac:dyDescent="0.25">
      <c r="G2549" s="30"/>
      <c r="H2549" s="30"/>
      <c r="I2549" s="30"/>
      <c r="J2549" s="30"/>
      <c r="K2549" s="30"/>
      <c r="L2549" s="30"/>
    </row>
    <row r="2550" spans="7:12" x14ac:dyDescent="0.25">
      <c r="G2550" s="30"/>
      <c r="H2550" s="30"/>
      <c r="I2550" s="30"/>
      <c r="J2550" s="30"/>
      <c r="K2550" s="30"/>
      <c r="L2550" s="30"/>
    </row>
    <row r="2551" spans="7:12" x14ac:dyDescent="0.25">
      <c r="G2551" s="30"/>
      <c r="H2551" s="30"/>
      <c r="I2551" s="30"/>
      <c r="J2551" s="30"/>
      <c r="K2551" s="30"/>
      <c r="L2551" s="30"/>
    </row>
    <row r="2552" spans="7:12" x14ac:dyDescent="0.25">
      <c r="G2552" s="30"/>
      <c r="H2552" s="30"/>
      <c r="I2552" s="30"/>
      <c r="J2552" s="30"/>
      <c r="K2552" s="30"/>
      <c r="L2552" s="30"/>
    </row>
    <row r="2553" spans="7:12" x14ac:dyDescent="0.25">
      <c r="G2553" s="30"/>
      <c r="H2553" s="30"/>
      <c r="I2553" s="30"/>
      <c r="J2553" s="30"/>
      <c r="K2553" s="30"/>
      <c r="L2553" s="30"/>
    </row>
    <row r="2554" spans="7:12" x14ac:dyDescent="0.25">
      <c r="G2554" s="30"/>
      <c r="H2554" s="30"/>
      <c r="I2554" s="30"/>
      <c r="J2554" s="30"/>
      <c r="K2554" s="30"/>
      <c r="L2554" s="30"/>
    </row>
    <row r="2555" spans="7:12" x14ac:dyDescent="0.25">
      <c r="G2555" s="30"/>
      <c r="H2555" s="30"/>
      <c r="I2555" s="30"/>
      <c r="J2555" s="30"/>
      <c r="K2555" s="30"/>
      <c r="L2555" s="30"/>
    </row>
    <row r="2556" spans="7:12" x14ac:dyDescent="0.25">
      <c r="G2556" s="30"/>
      <c r="H2556" s="30"/>
      <c r="I2556" s="30"/>
      <c r="J2556" s="30"/>
      <c r="K2556" s="30"/>
      <c r="L2556" s="30"/>
    </row>
    <row r="2557" spans="7:12" x14ac:dyDescent="0.25">
      <c r="G2557" s="30"/>
      <c r="H2557" s="30"/>
      <c r="I2557" s="30"/>
      <c r="J2557" s="30"/>
      <c r="K2557" s="30"/>
      <c r="L2557" s="30"/>
    </row>
    <row r="2558" spans="7:12" x14ac:dyDescent="0.25">
      <c r="G2558" s="30"/>
      <c r="H2558" s="30"/>
      <c r="I2558" s="30"/>
      <c r="J2558" s="30"/>
      <c r="K2558" s="30"/>
      <c r="L2558" s="30"/>
    </row>
    <row r="2559" spans="7:12" x14ac:dyDescent="0.25">
      <c r="G2559" s="30"/>
      <c r="H2559" s="30"/>
      <c r="I2559" s="30"/>
      <c r="J2559" s="30"/>
      <c r="K2559" s="30"/>
      <c r="L2559" s="30"/>
    </row>
    <row r="2560" spans="7:12" x14ac:dyDescent="0.25">
      <c r="G2560" s="30"/>
      <c r="H2560" s="30"/>
      <c r="I2560" s="30"/>
      <c r="J2560" s="30"/>
      <c r="K2560" s="30"/>
      <c r="L2560" s="30"/>
    </row>
    <row r="2561" spans="7:12" x14ac:dyDescent="0.25">
      <c r="G2561" s="30"/>
      <c r="H2561" s="30"/>
      <c r="I2561" s="30"/>
      <c r="J2561" s="30"/>
      <c r="K2561" s="30"/>
      <c r="L2561" s="30"/>
    </row>
    <row r="2562" spans="7:12" x14ac:dyDescent="0.25">
      <c r="G2562" s="30"/>
      <c r="H2562" s="30"/>
      <c r="I2562" s="30"/>
      <c r="J2562" s="30"/>
      <c r="K2562" s="30"/>
      <c r="L2562" s="30"/>
    </row>
    <row r="2563" spans="7:12" x14ac:dyDescent="0.25">
      <c r="G2563" s="30"/>
      <c r="H2563" s="30"/>
      <c r="I2563" s="30"/>
      <c r="J2563" s="30"/>
      <c r="K2563" s="30"/>
      <c r="L2563" s="30"/>
    </row>
    <row r="2564" spans="7:12" x14ac:dyDescent="0.25">
      <c r="G2564" s="30"/>
      <c r="H2564" s="30"/>
      <c r="I2564" s="30"/>
      <c r="J2564" s="30"/>
      <c r="K2564" s="30"/>
      <c r="L2564" s="30"/>
    </row>
    <row r="2565" spans="7:12" x14ac:dyDescent="0.25">
      <c r="G2565" s="30"/>
      <c r="H2565" s="30"/>
      <c r="I2565" s="30"/>
      <c r="J2565" s="30"/>
      <c r="K2565" s="30"/>
      <c r="L2565" s="30"/>
    </row>
    <row r="2566" spans="7:12" x14ac:dyDescent="0.25">
      <c r="G2566" s="30"/>
      <c r="H2566" s="30"/>
      <c r="I2566" s="30"/>
      <c r="J2566" s="30"/>
      <c r="K2566" s="30"/>
      <c r="L2566" s="30"/>
    </row>
    <row r="2567" spans="7:12" x14ac:dyDescent="0.25">
      <c r="G2567" s="30"/>
      <c r="H2567" s="30"/>
      <c r="I2567" s="30"/>
      <c r="J2567" s="30"/>
      <c r="K2567" s="30"/>
      <c r="L2567" s="30"/>
    </row>
    <row r="2568" spans="7:12" x14ac:dyDescent="0.25">
      <c r="G2568" s="30"/>
      <c r="H2568" s="30"/>
      <c r="I2568" s="30"/>
      <c r="J2568" s="30"/>
      <c r="K2568" s="30"/>
      <c r="L2568" s="30"/>
    </row>
    <row r="2569" spans="7:12" x14ac:dyDescent="0.25">
      <c r="G2569" s="30"/>
      <c r="H2569" s="30"/>
      <c r="I2569" s="30"/>
      <c r="J2569" s="30"/>
      <c r="K2569" s="30"/>
      <c r="L2569" s="30"/>
    </row>
    <row r="2570" spans="7:12" x14ac:dyDescent="0.25">
      <c r="G2570" s="30"/>
      <c r="H2570" s="30"/>
      <c r="I2570" s="30"/>
      <c r="J2570" s="30"/>
      <c r="K2570" s="30"/>
      <c r="L2570" s="30"/>
    </row>
    <row r="2571" spans="7:12" x14ac:dyDescent="0.25">
      <c r="G2571" s="30"/>
      <c r="H2571" s="30"/>
      <c r="I2571" s="30"/>
      <c r="J2571" s="30"/>
      <c r="K2571" s="30"/>
      <c r="L2571" s="30"/>
    </row>
    <row r="2572" spans="7:12" x14ac:dyDescent="0.25">
      <c r="G2572" s="30"/>
      <c r="H2572" s="30"/>
      <c r="I2572" s="30"/>
      <c r="J2572" s="30"/>
      <c r="K2572" s="30"/>
      <c r="L2572" s="30"/>
    </row>
    <row r="2573" spans="7:12" x14ac:dyDescent="0.25">
      <c r="G2573" s="30"/>
      <c r="H2573" s="30"/>
      <c r="I2573" s="30"/>
      <c r="J2573" s="30"/>
      <c r="K2573" s="30"/>
      <c r="L2573" s="30"/>
    </row>
    <row r="2574" spans="7:12" x14ac:dyDescent="0.25">
      <c r="G2574" s="30"/>
      <c r="H2574" s="30"/>
      <c r="I2574" s="30"/>
      <c r="J2574" s="30"/>
      <c r="K2574" s="30"/>
      <c r="L2574" s="30"/>
    </row>
    <row r="2575" spans="7:12" x14ac:dyDescent="0.25">
      <c r="G2575" s="30"/>
      <c r="H2575" s="30"/>
      <c r="I2575" s="30"/>
      <c r="J2575" s="30"/>
      <c r="K2575" s="30"/>
      <c r="L2575" s="30"/>
    </row>
    <row r="2576" spans="7:12" x14ac:dyDescent="0.25">
      <c r="G2576" s="30"/>
      <c r="H2576" s="30"/>
      <c r="I2576" s="30"/>
      <c r="J2576" s="30"/>
      <c r="K2576" s="30"/>
      <c r="L2576" s="30"/>
    </row>
    <row r="2577" spans="7:12" x14ac:dyDescent="0.25">
      <c r="G2577" s="30"/>
      <c r="H2577" s="30"/>
      <c r="I2577" s="30"/>
      <c r="J2577" s="30"/>
      <c r="K2577" s="30"/>
      <c r="L2577" s="30"/>
    </row>
    <row r="2578" spans="7:12" x14ac:dyDescent="0.25">
      <c r="G2578" s="30"/>
      <c r="H2578" s="30"/>
      <c r="I2578" s="30"/>
      <c r="J2578" s="30"/>
      <c r="K2578" s="30"/>
      <c r="L2578" s="30"/>
    </row>
    <row r="2579" spans="7:12" x14ac:dyDescent="0.25">
      <c r="G2579" s="30"/>
      <c r="H2579" s="30"/>
      <c r="I2579" s="30"/>
      <c r="J2579" s="30"/>
      <c r="K2579" s="30"/>
      <c r="L2579" s="30"/>
    </row>
    <row r="2580" spans="7:12" x14ac:dyDescent="0.25">
      <c r="G2580" s="30"/>
      <c r="H2580" s="30"/>
      <c r="I2580" s="30"/>
      <c r="J2580" s="30"/>
      <c r="K2580" s="30"/>
      <c r="L2580" s="30"/>
    </row>
    <row r="2581" spans="7:12" x14ac:dyDescent="0.25">
      <c r="G2581" s="30"/>
      <c r="H2581" s="30"/>
      <c r="I2581" s="30"/>
      <c r="J2581" s="30"/>
      <c r="K2581" s="30"/>
      <c r="L2581" s="30"/>
    </row>
    <row r="2582" spans="7:12" x14ac:dyDescent="0.25">
      <c r="G2582" s="30"/>
      <c r="H2582" s="30"/>
      <c r="I2582" s="30"/>
      <c r="J2582" s="30"/>
      <c r="K2582" s="30"/>
      <c r="L2582" s="30"/>
    </row>
    <row r="2583" spans="7:12" x14ac:dyDescent="0.25">
      <c r="G2583" s="30"/>
      <c r="H2583" s="30"/>
      <c r="I2583" s="30"/>
      <c r="J2583" s="30"/>
      <c r="K2583" s="30"/>
      <c r="L2583" s="30"/>
    </row>
    <row r="2584" spans="7:12" x14ac:dyDescent="0.25">
      <c r="G2584" s="30"/>
      <c r="H2584" s="30"/>
      <c r="I2584" s="30"/>
      <c r="J2584" s="30"/>
      <c r="K2584" s="30"/>
      <c r="L2584" s="30"/>
    </row>
    <row r="2585" spans="7:12" x14ac:dyDescent="0.25">
      <c r="G2585" s="30"/>
      <c r="H2585" s="30"/>
      <c r="I2585" s="30"/>
      <c r="J2585" s="30"/>
      <c r="K2585" s="30"/>
      <c r="L2585" s="30"/>
    </row>
    <row r="2586" spans="7:12" x14ac:dyDescent="0.25">
      <c r="G2586" s="30"/>
      <c r="H2586" s="30"/>
      <c r="I2586" s="30"/>
      <c r="J2586" s="30"/>
      <c r="K2586" s="30"/>
      <c r="L2586" s="30"/>
    </row>
    <row r="2587" spans="7:12" x14ac:dyDescent="0.25">
      <c r="G2587" s="30"/>
      <c r="H2587" s="30"/>
      <c r="I2587" s="30"/>
      <c r="J2587" s="30"/>
      <c r="K2587" s="30"/>
      <c r="L2587" s="30"/>
    </row>
    <row r="2588" spans="7:12" x14ac:dyDescent="0.25">
      <c r="G2588" s="30"/>
      <c r="H2588" s="30"/>
      <c r="I2588" s="30"/>
      <c r="J2588" s="30"/>
      <c r="K2588" s="30"/>
      <c r="L2588" s="30"/>
    </row>
    <row r="2589" spans="7:12" x14ac:dyDescent="0.25">
      <c r="G2589" s="30"/>
      <c r="H2589" s="30"/>
      <c r="I2589" s="30"/>
      <c r="J2589" s="30"/>
      <c r="K2589" s="30"/>
      <c r="L2589" s="30"/>
    </row>
    <row r="2590" spans="7:12" x14ac:dyDescent="0.25">
      <c r="G2590" s="30"/>
      <c r="H2590" s="30"/>
      <c r="I2590" s="30"/>
      <c r="J2590" s="30"/>
      <c r="K2590" s="30"/>
      <c r="L2590" s="30"/>
    </row>
    <row r="2591" spans="7:12" x14ac:dyDescent="0.25">
      <c r="G2591" s="30"/>
      <c r="H2591" s="30"/>
      <c r="I2591" s="30"/>
      <c r="J2591" s="30"/>
      <c r="K2591" s="30"/>
      <c r="L2591" s="30"/>
    </row>
    <row r="2592" spans="7:12" x14ac:dyDescent="0.25">
      <c r="G2592" s="30"/>
      <c r="H2592" s="30"/>
      <c r="I2592" s="30"/>
      <c r="J2592" s="30"/>
      <c r="K2592" s="30"/>
      <c r="L2592" s="30"/>
    </row>
    <row r="2593" spans="7:12" x14ac:dyDescent="0.25">
      <c r="G2593" s="30"/>
      <c r="H2593" s="30"/>
      <c r="I2593" s="30"/>
      <c r="J2593" s="30"/>
      <c r="K2593" s="30"/>
      <c r="L2593" s="30"/>
    </row>
    <row r="2594" spans="7:12" x14ac:dyDescent="0.25">
      <c r="G2594" s="30"/>
      <c r="H2594" s="30"/>
      <c r="I2594" s="30"/>
      <c r="J2594" s="30"/>
      <c r="K2594" s="30"/>
      <c r="L2594" s="30"/>
    </row>
    <row r="2595" spans="7:12" x14ac:dyDescent="0.25">
      <c r="G2595" s="30"/>
      <c r="H2595" s="30"/>
      <c r="I2595" s="30"/>
      <c r="J2595" s="30"/>
      <c r="K2595" s="30"/>
      <c r="L2595" s="30"/>
    </row>
    <row r="2596" spans="7:12" x14ac:dyDescent="0.25">
      <c r="G2596" s="30"/>
      <c r="H2596" s="30"/>
      <c r="I2596" s="30"/>
      <c r="J2596" s="30"/>
      <c r="K2596" s="30"/>
      <c r="L2596" s="30"/>
    </row>
    <row r="2597" spans="7:12" x14ac:dyDescent="0.25">
      <c r="G2597" s="30"/>
      <c r="H2597" s="30"/>
      <c r="I2597" s="30"/>
      <c r="J2597" s="30"/>
      <c r="K2597" s="30"/>
      <c r="L2597" s="30"/>
    </row>
    <row r="2598" spans="7:12" x14ac:dyDescent="0.25">
      <c r="G2598" s="30"/>
      <c r="H2598" s="30"/>
      <c r="I2598" s="30"/>
      <c r="J2598" s="30"/>
      <c r="K2598" s="30"/>
      <c r="L2598" s="30"/>
    </row>
    <row r="2599" spans="7:12" x14ac:dyDescent="0.25">
      <c r="G2599" s="30"/>
      <c r="H2599" s="30"/>
      <c r="I2599" s="30"/>
      <c r="J2599" s="30"/>
      <c r="K2599" s="30"/>
      <c r="L2599" s="30"/>
    </row>
    <row r="2600" spans="7:12" x14ac:dyDescent="0.25">
      <c r="G2600" s="30"/>
      <c r="H2600" s="30"/>
      <c r="I2600" s="30"/>
      <c r="J2600" s="30"/>
      <c r="K2600" s="30"/>
      <c r="L2600" s="30"/>
    </row>
    <row r="2601" spans="7:12" x14ac:dyDescent="0.25">
      <c r="G2601" s="30"/>
      <c r="H2601" s="30"/>
      <c r="I2601" s="30"/>
      <c r="J2601" s="30"/>
      <c r="K2601" s="30"/>
      <c r="L2601" s="30"/>
    </row>
    <row r="2602" spans="7:12" x14ac:dyDescent="0.25">
      <c r="G2602" s="30"/>
      <c r="H2602" s="30"/>
      <c r="I2602" s="30"/>
      <c r="J2602" s="30"/>
      <c r="K2602" s="30"/>
      <c r="L2602" s="30"/>
    </row>
    <row r="2603" spans="7:12" x14ac:dyDescent="0.25">
      <c r="G2603" s="30"/>
      <c r="H2603" s="30"/>
      <c r="I2603" s="30"/>
      <c r="J2603" s="30"/>
      <c r="K2603" s="30"/>
      <c r="L2603" s="30"/>
    </row>
    <row r="2604" spans="7:12" x14ac:dyDescent="0.25">
      <c r="G2604" s="30"/>
      <c r="H2604" s="30"/>
      <c r="I2604" s="30"/>
      <c r="J2604" s="30"/>
      <c r="K2604" s="30"/>
      <c r="L2604" s="30"/>
    </row>
    <row r="2605" spans="7:12" x14ac:dyDescent="0.25">
      <c r="G2605" s="30"/>
      <c r="H2605" s="30"/>
      <c r="I2605" s="30"/>
      <c r="J2605" s="30"/>
      <c r="K2605" s="30"/>
      <c r="L2605" s="30"/>
    </row>
    <row r="2606" spans="7:12" x14ac:dyDescent="0.25">
      <c r="G2606" s="30"/>
      <c r="H2606" s="30"/>
      <c r="I2606" s="30"/>
      <c r="J2606" s="30"/>
      <c r="K2606" s="30"/>
      <c r="L2606" s="30"/>
    </row>
    <row r="2607" spans="7:12" x14ac:dyDescent="0.25">
      <c r="G2607" s="30"/>
      <c r="H2607" s="30"/>
      <c r="I2607" s="30"/>
      <c r="J2607" s="30"/>
      <c r="K2607" s="30"/>
      <c r="L2607" s="30"/>
    </row>
    <row r="2608" spans="7:12" x14ac:dyDescent="0.25">
      <c r="G2608" s="30"/>
      <c r="H2608" s="30"/>
      <c r="I2608" s="30"/>
      <c r="J2608" s="30"/>
      <c r="K2608" s="30"/>
      <c r="L2608" s="30"/>
    </row>
    <row r="2609" spans="7:12" x14ac:dyDescent="0.25">
      <c r="G2609" s="30"/>
      <c r="H2609" s="30"/>
      <c r="I2609" s="30"/>
      <c r="J2609" s="30"/>
      <c r="K2609" s="30"/>
      <c r="L2609" s="30"/>
    </row>
    <row r="2610" spans="7:12" x14ac:dyDescent="0.25">
      <c r="G2610" s="30"/>
      <c r="H2610" s="30"/>
      <c r="I2610" s="30"/>
      <c r="J2610" s="30"/>
      <c r="K2610" s="30"/>
      <c r="L2610" s="30"/>
    </row>
    <row r="2611" spans="7:12" x14ac:dyDescent="0.25">
      <c r="G2611" s="30"/>
      <c r="H2611" s="30"/>
      <c r="I2611" s="30"/>
      <c r="J2611" s="30"/>
      <c r="K2611" s="30"/>
      <c r="L2611" s="30"/>
    </row>
    <row r="2612" spans="7:12" x14ac:dyDescent="0.25">
      <c r="G2612" s="30"/>
      <c r="H2612" s="30"/>
      <c r="I2612" s="30"/>
      <c r="J2612" s="30"/>
      <c r="K2612" s="30"/>
      <c r="L2612" s="30"/>
    </row>
    <row r="2613" spans="7:12" x14ac:dyDescent="0.25">
      <c r="G2613" s="30"/>
      <c r="H2613" s="30"/>
      <c r="I2613" s="30"/>
      <c r="J2613" s="30"/>
      <c r="K2613" s="30"/>
      <c r="L2613" s="30"/>
    </row>
    <row r="2614" spans="7:12" x14ac:dyDescent="0.25">
      <c r="G2614" s="30"/>
      <c r="H2614" s="30"/>
      <c r="I2614" s="30"/>
      <c r="J2614" s="30"/>
      <c r="K2614" s="30"/>
      <c r="L2614" s="30"/>
    </row>
    <row r="2615" spans="7:12" x14ac:dyDescent="0.25">
      <c r="G2615" s="30"/>
      <c r="H2615" s="30"/>
      <c r="I2615" s="30"/>
      <c r="J2615" s="30"/>
      <c r="K2615" s="30"/>
      <c r="L2615" s="30"/>
    </row>
    <row r="2616" spans="7:12" x14ac:dyDescent="0.25">
      <c r="G2616" s="30"/>
      <c r="H2616" s="30"/>
      <c r="I2616" s="30"/>
      <c r="J2616" s="30"/>
      <c r="K2616" s="30"/>
      <c r="L2616" s="30"/>
    </row>
    <row r="2617" spans="7:12" x14ac:dyDescent="0.25">
      <c r="G2617" s="30"/>
      <c r="H2617" s="30"/>
      <c r="I2617" s="30"/>
      <c r="J2617" s="30"/>
      <c r="K2617" s="30"/>
      <c r="L2617" s="30"/>
    </row>
    <row r="2618" spans="7:12" x14ac:dyDescent="0.25">
      <c r="G2618" s="30"/>
      <c r="H2618" s="30"/>
      <c r="I2618" s="30"/>
      <c r="J2618" s="30"/>
      <c r="K2618" s="30"/>
      <c r="L2618" s="30"/>
    </row>
    <row r="2619" spans="7:12" x14ac:dyDescent="0.25">
      <c r="G2619" s="30"/>
      <c r="H2619" s="30"/>
      <c r="I2619" s="30"/>
      <c r="J2619" s="30"/>
      <c r="K2619" s="30"/>
      <c r="L2619" s="30"/>
    </row>
    <row r="2620" spans="7:12" x14ac:dyDescent="0.25">
      <c r="G2620" s="30"/>
      <c r="H2620" s="30"/>
      <c r="I2620" s="30"/>
      <c r="J2620" s="30"/>
      <c r="K2620" s="30"/>
      <c r="L2620" s="30"/>
    </row>
    <row r="2621" spans="7:12" x14ac:dyDescent="0.25">
      <c r="G2621" s="30"/>
      <c r="H2621" s="30"/>
      <c r="I2621" s="30"/>
      <c r="J2621" s="30"/>
      <c r="K2621" s="30"/>
      <c r="L2621" s="30"/>
    </row>
    <row r="2622" spans="7:12" x14ac:dyDescent="0.25">
      <c r="G2622" s="30"/>
      <c r="H2622" s="30"/>
      <c r="I2622" s="30"/>
      <c r="J2622" s="30"/>
      <c r="K2622" s="30"/>
      <c r="L2622" s="30"/>
    </row>
    <row r="2623" spans="7:12" x14ac:dyDescent="0.25">
      <c r="G2623" s="30"/>
      <c r="H2623" s="30"/>
      <c r="I2623" s="30"/>
      <c r="J2623" s="30"/>
      <c r="K2623" s="30"/>
      <c r="L2623" s="30"/>
    </row>
    <row r="2624" spans="7:12" x14ac:dyDescent="0.25">
      <c r="G2624" s="30"/>
      <c r="H2624" s="30"/>
      <c r="I2624" s="30"/>
      <c r="J2624" s="30"/>
      <c r="K2624" s="30"/>
      <c r="L2624" s="30"/>
    </row>
    <row r="2625" spans="7:12" x14ac:dyDescent="0.25">
      <c r="G2625" s="30"/>
      <c r="H2625" s="30"/>
      <c r="I2625" s="30"/>
      <c r="J2625" s="30"/>
      <c r="K2625" s="30"/>
      <c r="L2625" s="30"/>
    </row>
    <row r="2626" spans="7:12" x14ac:dyDescent="0.25">
      <c r="G2626" s="30"/>
      <c r="H2626" s="30"/>
      <c r="I2626" s="30"/>
      <c r="J2626" s="30"/>
      <c r="K2626" s="30"/>
      <c r="L2626" s="30"/>
    </row>
    <row r="2627" spans="7:12" x14ac:dyDescent="0.25">
      <c r="G2627" s="30"/>
      <c r="H2627" s="30"/>
      <c r="I2627" s="30"/>
      <c r="J2627" s="30"/>
      <c r="K2627" s="30"/>
      <c r="L2627" s="30"/>
    </row>
    <row r="2628" spans="7:12" x14ac:dyDescent="0.25">
      <c r="G2628" s="30"/>
      <c r="H2628" s="30"/>
      <c r="I2628" s="30"/>
      <c r="J2628" s="30"/>
      <c r="K2628" s="30"/>
      <c r="L2628" s="30"/>
    </row>
    <row r="2629" spans="7:12" x14ac:dyDescent="0.25">
      <c r="G2629" s="30"/>
      <c r="H2629" s="30"/>
      <c r="I2629" s="30"/>
      <c r="J2629" s="30"/>
      <c r="K2629" s="30"/>
      <c r="L2629" s="30"/>
    </row>
    <row r="2630" spans="7:12" x14ac:dyDescent="0.25">
      <c r="G2630" s="30"/>
      <c r="H2630" s="30"/>
      <c r="I2630" s="30"/>
      <c r="J2630" s="30"/>
      <c r="K2630" s="30"/>
      <c r="L2630" s="30"/>
    </row>
    <row r="2631" spans="7:12" x14ac:dyDescent="0.25">
      <c r="G2631" s="30"/>
      <c r="H2631" s="30"/>
      <c r="I2631" s="30"/>
      <c r="J2631" s="30"/>
      <c r="K2631" s="30"/>
      <c r="L2631" s="30"/>
    </row>
    <row r="2632" spans="7:12" x14ac:dyDescent="0.25">
      <c r="G2632" s="30"/>
      <c r="H2632" s="30"/>
      <c r="I2632" s="30"/>
      <c r="J2632" s="30"/>
      <c r="K2632" s="30"/>
      <c r="L2632" s="30"/>
    </row>
    <row r="2633" spans="7:12" x14ac:dyDescent="0.25">
      <c r="G2633" s="30"/>
      <c r="H2633" s="30"/>
      <c r="I2633" s="30"/>
      <c r="J2633" s="30"/>
      <c r="K2633" s="30"/>
      <c r="L2633" s="30"/>
    </row>
    <row r="2634" spans="7:12" x14ac:dyDescent="0.25">
      <c r="G2634" s="30"/>
      <c r="H2634" s="30"/>
      <c r="I2634" s="30"/>
      <c r="J2634" s="30"/>
      <c r="K2634" s="30"/>
      <c r="L2634" s="30"/>
    </row>
    <row r="2635" spans="7:12" x14ac:dyDescent="0.25">
      <c r="G2635" s="30"/>
      <c r="H2635" s="30"/>
      <c r="I2635" s="30"/>
      <c r="J2635" s="30"/>
      <c r="K2635" s="30"/>
      <c r="L2635" s="30"/>
    </row>
    <row r="2636" spans="7:12" x14ac:dyDescent="0.25">
      <c r="G2636" s="30"/>
      <c r="H2636" s="30"/>
      <c r="I2636" s="30"/>
      <c r="J2636" s="30"/>
      <c r="K2636" s="30"/>
      <c r="L2636" s="30"/>
    </row>
    <row r="2637" spans="7:12" x14ac:dyDescent="0.25">
      <c r="G2637" s="30"/>
      <c r="H2637" s="30"/>
      <c r="I2637" s="30"/>
      <c r="J2637" s="30"/>
      <c r="K2637" s="30"/>
      <c r="L2637" s="30"/>
    </row>
    <row r="2638" spans="7:12" x14ac:dyDescent="0.25">
      <c r="G2638" s="30"/>
      <c r="H2638" s="30"/>
      <c r="I2638" s="30"/>
      <c r="J2638" s="30"/>
      <c r="K2638" s="30"/>
      <c r="L2638" s="30"/>
    </row>
    <row r="2639" spans="7:12" x14ac:dyDescent="0.25">
      <c r="G2639" s="30"/>
      <c r="H2639" s="30"/>
      <c r="I2639" s="30"/>
      <c r="J2639" s="30"/>
      <c r="K2639" s="30"/>
      <c r="L2639" s="30"/>
    </row>
    <row r="2640" spans="7:12" x14ac:dyDescent="0.25">
      <c r="G2640" s="30"/>
      <c r="H2640" s="30"/>
      <c r="I2640" s="30"/>
      <c r="J2640" s="30"/>
      <c r="K2640" s="30"/>
      <c r="L2640" s="30"/>
    </row>
    <row r="2641" spans="7:12" x14ac:dyDescent="0.25">
      <c r="G2641" s="30"/>
      <c r="H2641" s="30"/>
      <c r="I2641" s="30"/>
      <c r="J2641" s="30"/>
      <c r="K2641" s="30"/>
      <c r="L2641" s="30"/>
    </row>
    <row r="2642" spans="7:12" x14ac:dyDescent="0.25">
      <c r="G2642" s="30"/>
      <c r="H2642" s="30"/>
      <c r="I2642" s="30"/>
      <c r="J2642" s="30"/>
      <c r="K2642" s="30"/>
      <c r="L2642" s="30"/>
    </row>
    <row r="2643" spans="7:12" x14ac:dyDescent="0.25">
      <c r="G2643" s="30"/>
      <c r="H2643" s="30"/>
      <c r="I2643" s="30"/>
      <c r="J2643" s="30"/>
      <c r="K2643" s="30"/>
      <c r="L2643" s="30"/>
    </row>
    <row r="2644" spans="7:12" x14ac:dyDescent="0.25">
      <c r="G2644" s="30"/>
      <c r="H2644" s="30"/>
      <c r="I2644" s="30"/>
      <c r="J2644" s="30"/>
      <c r="K2644" s="30"/>
      <c r="L2644" s="30"/>
    </row>
    <row r="2645" spans="7:12" x14ac:dyDescent="0.25">
      <c r="G2645" s="30"/>
      <c r="H2645" s="30"/>
      <c r="I2645" s="30"/>
      <c r="J2645" s="30"/>
      <c r="K2645" s="30"/>
      <c r="L2645" s="30"/>
    </row>
    <row r="2646" spans="7:12" x14ac:dyDescent="0.25">
      <c r="G2646" s="30"/>
      <c r="H2646" s="30"/>
      <c r="I2646" s="30"/>
      <c r="J2646" s="30"/>
      <c r="K2646" s="30"/>
      <c r="L2646" s="30"/>
    </row>
    <row r="2647" spans="7:12" x14ac:dyDescent="0.25">
      <c r="G2647" s="30"/>
      <c r="H2647" s="30"/>
      <c r="I2647" s="30"/>
      <c r="J2647" s="30"/>
      <c r="K2647" s="30"/>
      <c r="L2647" s="30"/>
    </row>
    <row r="2648" spans="7:12" x14ac:dyDescent="0.25">
      <c r="G2648" s="30"/>
      <c r="H2648" s="30"/>
      <c r="I2648" s="30"/>
      <c r="J2648" s="30"/>
      <c r="K2648" s="30"/>
      <c r="L2648" s="30"/>
    </row>
    <row r="2649" spans="7:12" x14ac:dyDescent="0.25">
      <c r="G2649" s="30"/>
      <c r="H2649" s="30"/>
      <c r="I2649" s="30"/>
      <c r="J2649" s="30"/>
      <c r="K2649" s="30"/>
      <c r="L2649" s="30"/>
    </row>
    <row r="2650" spans="7:12" x14ac:dyDescent="0.25">
      <c r="G2650" s="30"/>
      <c r="H2650" s="30"/>
      <c r="I2650" s="30"/>
      <c r="J2650" s="30"/>
      <c r="K2650" s="30"/>
      <c r="L2650" s="30"/>
    </row>
    <row r="2651" spans="7:12" x14ac:dyDescent="0.25">
      <c r="G2651" s="30"/>
      <c r="H2651" s="30"/>
      <c r="I2651" s="30"/>
      <c r="J2651" s="30"/>
      <c r="K2651" s="30"/>
      <c r="L2651" s="30"/>
    </row>
    <row r="2652" spans="7:12" x14ac:dyDescent="0.25">
      <c r="G2652" s="30"/>
      <c r="H2652" s="30"/>
      <c r="I2652" s="30"/>
      <c r="J2652" s="30"/>
      <c r="K2652" s="30"/>
      <c r="L2652" s="30"/>
    </row>
    <row r="2653" spans="7:12" x14ac:dyDescent="0.25">
      <c r="G2653" s="30"/>
      <c r="H2653" s="30"/>
      <c r="I2653" s="30"/>
      <c r="J2653" s="30"/>
      <c r="K2653" s="30"/>
      <c r="L2653" s="30"/>
    </row>
    <row r="2654" spans="7:12" x14ac:dyDescent="0.25">
      <c r="G2654" s="30"/>
      <c r="H2654" s="30"/>
      <c r="I2654" s="30"/>
      <c r="J2654" s="30"/>
      <c r="K2654" s="30"/>
      <c r="L2654" s="30"/>
    </row>
    <row r="2655" spans="7:12" x14ac:dyDescent="0.25">
      <c r="G2655" s="30"/>
      <c r="H2655" s="30"/>
      <c r="I2655" s="30"/>
      <c r="J2655" s="30"/>
      <c r="K2655" s="30"/>
      <c r="L2655" s="30"/>
    </row>
    <row r="2656" spans="7:12" x14ac:dyDescent="0.25">
      <c r="G2656" s="30"/>
      <c r="H2656" s="30"/>
      <c r="I2656" s="30"/>
      <c r="J2656" s="30"/>
      <c r="K2656" s="30"/>
      <c r="L2656" s="30"/>
    </row>
    <row r="2657" spans="7:12" x14ac:dyDescent="0.25">
      <c r="G2657" s="30"/>
      <c r="H2657" s="30"/>
      <c r="I2657" s="30"/>
      <c r="J2657" s="30"/>
      <c r="K2657" s="30"/>
      <c r="L2657" s="30"/>
    </row>
    <row r="2658" spans="7:12" x14ac:dyDescent="0.25">
      <c r="G2658" s="30"/>
      <c r="H2658" s="30"/>
      <c r="I2658" s="30"/>
      <c r="J2658" s="30"/>
      <c r="K2658" s="30"/>
      <c r="L2658" s="30"/>
    </row>
    <row r="2659" spans="7:12" x14ac:dyDescent="0.25">
      <c r="G2659" s="30"/>
      <c r="H2659" s="30"/>
      <c r="I2659" s="30"/>
      <c r="J2659" s="30"/>
      <c r="K2659" s="30"/>
      <c r="L2659" s="30"/>
    </row>
    <row r="2660" spans="7:12" x14ac:dyDescent="0.25">
      <c r="G2660" s="30"/>
      <c r="H2660" s="30"/>
      <c r="I2660" s="30"/>
      <c r="J2660" s="30"/>
      <c r="K2660" s="30"/>
      <c r="L2660" s="30"/>
    </row>
    <row r="2661" spans="7:12" x14ac:dyDescent="0.25">
      <c r="G2661" s="30"/>
      <c r="H2661" s="30"/>
      <c r="I2661" s="30"/>
      <c r="J2661" s="30"/>
      <c r="K2661" s="30"/>
      <c r="L2661" s="30"/>
    </row>
    <row r="2662" spans="7:12" x14ac:dyDescent="0.25">
      <c r="G2662" s="30"/>
      <c r="H2662" s="30"/>
      <c r="I2662" s="30"/>
      <c r="J2662" s="30"/>
      <c r="K2662" s="30"/>
      <c r="L2662" s="30"/>
    </row>
    <row r="2663" spans="7:12" x14ac:dyDescent="0.25">
      <c r="G2663" s="30"/>
      <c r="H2663" s="30"/>
      <c r="I2663" s="30"/>
      <c r="J2663" s="30"/>
      <c r="K2663" s="30"/>
      <c r="L2663" s="30"/>
    </row>
    <row r="2664" spans="7:12" x14ac:dyDescent="0.25">
      <c r="G2664" s="30"/>
      <c r="H2664" s="30"/>
      <c r="I2664" s="30"/>
      <c r="J2664" s="30"/>
      <c r="K2664" s="30"/>
      <c r="L2664" s="30"/>
    </row>
    <row r="2665" spans="7:12" x14ac:dyDescent="0.25">
      <c r="G2665" s="30"/>
      <c r="H2665" s="30"/>
      <c r="I2665" s="30"/>
      <c r="J2665" s="30"/>
      <c r="K2665" s="30"/>
      <c r="L2665" s="30"/>
    </row>
    <row r="2666" spans="7:12" x14ac:dyDescent="0.25">
      <c r="G2666" s="30"/>
      <c r="H2666" s="30"/>
      <c r="I2666" s="30"/>
      <c r="J2666" s="30"/>
      <c r="K2666" s="30"/>
      <c r="L2666" s="30"/>
    </row>
    <row r="2667" spans="7:12" x14ac:dyDescent="0.25">
      <c r="G2667" s="30"/>
      <c r="H2667" s="30"/>
      <c r="I2667" s="30"/>
      <c r="J2667" s="30"/>
      <c r="K2667" s="30"/>
      <c r="L2667" s="30"/>
    </row>
    <row r="2668" spans="7:12" x14ac:dyDescent="0.25">
      <c r="G2668" s="30"/>
      <c r="H2668" s="30"/>
      <c r="I2668" s="30"/>
      <c r="J2668" s="30"/>
      <c r="K2668" s="30"/>
      <c r="L2668" s="30"/>
    </row>
    <row r="2669" spans="7:12" x14ac:dyDescent="0.25">
      <c r="G2669" s="30"/>
      <c r="H2669" s="30"/>
      <c r="I2669" s="30"/>
      <c r="J2669" s="30"/>
      <c r="K2669" s="30"/>
      <c r="L2669" s="30"/>
    </row>
    <row r="2670" spans="7:12" x14ac:dyDescent="0.25">
      <c r="G2670" s="30"/>
      <c r="H2670" s="30"/>
      <c r="I2670" s="30"/>
      <c r="J2670" s="30"/>
      <c r="K2670" s="30"/>
      <c r="L2670" s="30"/>
    </row>
    <row r="2671" spans="7:12" x14ac:dyDescent="0.25">
      <c r="G2671" s="30"/>
      <c r="H2671" s="30"/>
      <c r="I2671" s="30"/>
      <c r="J2671" s="30"/>
      <c r="K2671" s="30"/>
      <c r="L2671" s="30"/>
    </row>
    <row r="2672" spans="7:12" x14ac:dyDescent="0.25">
      <c r="G2672" s="30"/>
      <c r="H2672" s="30"/>
      <c r="I2672" s="30"/>
      <c r="J2672" s="30"/>
      <c r="K2672" s="30"/>
      <c r="L2672" s="30"/>
    </row>
    <row r="2673" spans="7:12" x14ac:dyDescent="0.25">
      <c r="G2673" s="30"/>
      <c r="H2673" s="30"/>
      <c r="I2673" s="30"/>
      <c r="J2673" s="30"/>
      <c r="K2673" s="30"/>
      <c r="L2673" s="30"/>
    </row>
    <row r="2674" spans="7:12" x14ac:dyDescent="0.25">
      <c r="G2674" s="30"/>
      <c r="H2674" s="30"/>
      <c r="I2674" s="30"/>
      <c r="J2674" s="30"/>
      <c r="K2674" s="30"/>
      <c r="L2674" s="30"/>
    </row>
    <row r="2675" spans="7:12" x14ac:dyDescent="0.25">
      <c r="G2675" s="30"/>
      <c r="H2675" s="30"/>
      <c r="I2675" s="30"/>
      <c r="J2675" s="30"/>
      <c r="K2675" s="30"/>
      <c r="L2675" s="30"/>
    </row>
    <row r="2676" spans="7:12" x14ac:dyDescent="0.25">
      <c r="G2676" s="30"/>
      <c r="H2676" s="30"/>
      <c r="I2676" s="30"/>
      <c r="J2676" s="30"/>
      <c r="K2676" s="30"/>
      <c r="L2676" s="30"/>
    </row>
    <row r="2677" spans="7:12" x14ac:dyDescent="0.25">
      <c r="G2677" s="30"/>
      <c r="H2677" s="30"/>
      <c r="I2677" s="30"/>
      <c r="J2677" s="30"/>
      <c r="K2677" s="30"/>
      <c r="L2677" s="30"/>
    </row>
    <row r="2678" spans="7:12" x14ac:dyDescent="0.25">
      <c r="G2678" s="30"/>
      <c r="H2678" s="30"/>
      <c r="I2678" s="30"/>
      <c r="J2678" s="30"/>
      <c r="K2678" s="30"/>
      <c r="L2678" s="30"/>
    </row>
    <row r="2679" spans="7:12" x14ac:dyDescent="0.25">
      <c r="G2679" s="30"/>
      <c r="H2679" s="30"/>
      <c r="I2679" s="30"/>
      <c r="J2679" s="30"/>
      <c r="K2679" s="30"/>
      <c r="L2679" s="30"/>
    </row>
    <row r="2680" spans="7:12" x14ac:dyDescent="0.25">
      <c r="G2680" s="30"/>
      <c r="H2680" s="30"/>
      <c r="I2680" s="30"/>
      <c r="J2680" s="30"/>
      <c r="K2680" s="30"/>
      <c r="L2680" s="30"/>
    </row>
    <row r="2681" spans="7:12" x14ac:dyDescent="0.25">
      <c r="G2681" s="30"/>
      <c r="H2681" s="30"/>
      <c r="I2681" s="30"/>
      <c r="J2681" s="30"/>
      <c r="K2681" s="30"/>
      <c r="L2681" s="30"/>
    </row>
    <row r="2682" spans="7:12" x14ac:dyDescent="0.25">
      <c r="G2682" s="30"/>
      <c r="H2682" s="30"/>
      <c r="I2682" s="30"/>
      <c r="J2682" s="30"/>
      <c r="K2682" s="30"/>
      <c r="L2682" s="30"/>
    </row>
    <row r="2683" spans="7:12" x14ac:dyDescent="0.25">
      <c r="G2683" s="30"/>
      <c r="H2683" s="30"/>
      <c r="I2683" s="30"/>
      <c r="J2683" s="30"/>
      <c r="K2683" s="30"/>
      <c r="L2683" s="30"/>
    </row>
    <row r="2684" spans="7:12" x14ac:dyDescent="0.25">
      <c r="G2684" s="30"/>
      <c r="H2684" s="30"/>
      <c r="I2684" s="30"/>
      <c r="J2684" s="30"/>
      <c r="K2684" s="30"/>
      <c r="L2684" s="30"/>
    </row>
    <row r="2685" spans="7:12" x14ac:dyDescent="0.25">
      <c r="G2685" s="30"/>
      <c r="H2685" s="30"/>
      <c r="I2685" s="30"/>
      <c r="J2685" s="30"/>
      <c r="K2685" s="30"/>
      <c r="L2685" s="30"/>
    </row>
    <row r="2686" spans="7:12" x14ac:dyDescent="0.25">
      <c r="G2686" s="30"/>
      <c r="H2686" s="30"/>
      <c r="I2686" s="30"/>
      <c r="J2686" s="30"/>
      <c r="K2686" s="30"/>
      <c r="L2686" s="30"/>
    </row>
    <row r="2687" spans="7:12" x14ac:dyDescent="0.25">
      <c r="G2687" s="30"/>
      <c r="H2687" s="30"/>
      <c r="I2687" s="30"/>
      <c r="J2687" s="30"/>
      <c r="K2687" s="30"/>
      <c r="L2687" s="30"/>
    </row>
    <row r="2688" spans="7:12" x14ac:dyDescent="0.25">
      <c r="G2688" s="30"/>
      <c r="H2688" s="30"/>
      <c r="I2688" s="30"/>
      <c r="J2688" s="30"/>
      <c r="K2688" s="30"/>
      <c r="L2688" s="30"/>
    </row>
    <row r="2689" spans="7:12" x14ac:dyDescent="0.25">
      <c r="G2689" s="30"/>
      <c r="H2689" s="30"/>
      <c r="I2689" s="30"/>
      <c r="J2689" s="30"/>
      <c r="K2689" s="30"/>
      <c r="L2689" s="30"/>
    </row>
    <row r="2690" spans="7:12" x14ac:dyDescent="0.25">
      <c r="G2690" s="30"/>
      <c r="H2690" s="30"/>
      <c r="I2690" s="30"/>
      <c r="J2690" s="30"/>
      <c r="K2690" s="30"/>
      <c r="L2690" s="30"/>
    </row>
    <row r="2691" spans="7:12" x14ac:dyDescent="0.25">
      <c r="G2691" s="30"/>
      <c r="H2691" s="30"/>
      <c r="I2691" s="30"/>
      <c r="J2691" s="30"/>
      <c r="K2691" s="30"/>
      <c r="L2691" s="30"/>
    </row>
    <row r="2692" spans="7:12" x14ac:dyDescent="0.25">
      <c r="G2692" s="30"/>
      <c r="H2692" s="30"/>
      <c r="I2692" s="30"/>
      <c r="J2692" s="30"/>
      <c r="K2692" s="30"/>
      <c r="L2692" s="30"/>
    </row>
    <row r="2693" spans="7:12" x14ac:dyDescent="0.25">
      <c r="G2693" s="30"/>
      <c r="H2693" s="30"/>
      <c r="I2693" s="30"/>
      <c r="J2693" s="30"/>
      <c r="K2693" s="30"/>
      <c r="L2693" s="30"/>
    </row>
    <row r="2694" spans="7:12" x14ac:dyDescent="0.25">
      <c r="G2694" s="30"/>
      <c r="H2694" s="30"/>
      <c r="I2694" s="30"/>
      <c r="J2694" s="30"/>
      <c r="K2694" s="30"/>
      <c r="L2694" s="30"/>
    </row>
    <row r="2695" spans="7:12" x14ac:dyDescent="0.25">
      <c r="G2695" s="30"/>
      <c r="H2695" s="30"/>
      <c r="I2695" s="30"/>
      <c r="J2695" s="30"/>
      <c r="K2695" s="30"/>
      <c r="L2695" s="30"/>
    </row>
    <row r="2696" spans="7:12" x14ac:dyDescent="0.25">
      <c r="G2696" s="30"/>
      <c r="H2696" s="30"/>
      <c r="I2696" s="30"/>
      <c r="J2696" s="30"/>
      <c r="K2696" s="30"/>
      <c r="L2696" s="30"/>
    </row>
    <row r="2697" spans="7:12" x14ac:dyDescent="0.25">
      <c r="G2697" s="30"/>
      <c r="H2697" s="30"/>
      <c r="I2697" s="30"/>
      <c r="J2697" s="30"/>
      <c r="K2697" s="30"/>
      <c r="L2697" s="30"/>
    </row>
    <row r="2698" spans="7:12" x14ac:dyDescent="0.25">
      <c r="G2698" s="30"/>
      <c r="H2698" s="30"/>
      <c r="I2698" s="30"/>
      <c r="J2698" s="30"/>
      <c r="K2698" s="30"/>
      <c r="L2698" s="30"/>
    </row>
    <row r="2699" spans="7:12" x14ac:dyDescent="0.25">
      <c r="G2699" s="30"/>
      <c r="H2699" s="30"/>
      <c r="I2699" s="30"/>
      <c r="J2699" s="30"/>
      <c r="K2699" s="30"/>
      <c r="L2699" s="30"/>
    </row>
    <row r="2700" spans="7:12" x14ac:dyDescent="0.25">
      <c r="G2700" s="30"/>
      <c r="H2700" s="30"/>
      <c r="I2700" s="30"/>
      <c r="J2700" s="30"/>
      <c r="K2700" s="30"/>
      <c r="L2700" s="30"/>
    </row>
    <row r="2701" spans="7:12" x14ac:dyDescent="0.25">
      <c r="G2701" s="30"/>
      <c r="H2701" s="30"/>
      <c r="I2701" s="30"/>
      <c r="J2701" s="30"/>
      <c r="K2701" s="30"/>
      <c r="L2701" s="30"/>
    </row>
    <row r="2702" spans="7:12" x14ac:dyDescent="0.25">
      <c r="G2702" s="30"/>
      <c r="H2702" s="30"/>
      <c r="I2702" s="30"/>
      <c r="J2702" s="30"/>
      <c r="K2702" s="30"/>
      <c r="L2702" s="30"/>
    </row>
    <row r="2703" spans="7:12" x14ac:dyDescent="0.25">
      <c r="G2703" s="30"/>
      <c r="H2703" s="30"/>
      <c r="I2703" s="30"/>
      <c r="J2703" s="30"/>
      <c r="K2703" s="30"/>
      <c r="L2703" s="30"/>
    </row>
    <row r="2704" spans="7:12" x14ac:dyDescent="0.25">
      <c r="G2704" s="30"/>
      <c r="H2704" s="30"/>
      <c r="I2704" s="30"/>
      <c r="J2704" s="30"/>
      <c r="K2704" s="30"/>
      <c r="L2704" s="30"/>
    </row>
    <row r="2705" spans="7:12" x14ac:dyDescent="0.25">
      <c r="G2705" s="30"/>
      <c r="H2705" s="30"/>
      <c r="I2705" s="30"/>
      <c r="J2705" s="30"/>
      <c r="K2705" s="30"/>
      <c r="L2705" s="30"/>
    </row>
    <row r="2706" spans="7:12" x14ac:dyDescent="0.25">
      <c r="G2706" s="30"/>
      <c r="H2706" s="30"/>
      <c r="I2706" s="30"/>
      <c r="J2706" s="30"/>
      <c r="K2706" s="30"/>
      <c r="L2706" s="30"/>
    </row>
    <row r="2707" spans="7:12" x14ac:dyDescent="0.25">
      <c r="G2707" s="30"/>
      <c r="H2707" s="30"/>
      <c r="I2707" s="30"/>
      <c r="J2707" s="30"/>
      <c r="K2707" s="30"/>
      <c r="L2707" s="30"/>
    </row>
    <row r="2708" spans="7:12" x14ac:dyDescent="0.25">
      <c r="G2708" s="30"/>
      <c r="H2708" s="30"/>
      <c r="I2708" s="30"/>
      <c r="J2708" s="30"/>
      <c r="K2708" s="30"/>
      <c r="L2708" s="30"/>
    </row>
    <row r="2709" spans="7:12" x14ac:dyDescent="0.25">
      <c r="G2709" s="30"/>
      <c r="H2709" s="30"/>
      <c r="I2709" s="30"/>
      <c r="J2709" s="30"/>
      <c r="K2709" s="30"/>
      <c r="L2709" s="30"/>
    </row>
    <row r="2710" spans="7:12" x14ac:dyDescent="0.25">
      <c r="G2710" s="30"/>
      <c r="H2710" s="30"/>
      <c r="I2710" s="30"/>
      <c r="J2710" s="30"/>
      <c r="K2710" s="30"/>
      <c r="L2710" s="30"/>
    </row>
    <row r="2711" spans="7:12" x14ac:dyDescent="0.25">
      <c r="G2711" s="30"/>
      <c r="H2711" s="30"/>
      <c r="I2711" s="30"/>
      <c r="J2711" s="30"/>
      <c r="K2711" s="30"/>
      <c r="L2711" s="30"/>
    </row>
    <row r="2712" spans="7:12" x14ac:dyDescent="0.25">
      <c r="G2712" s="30"/>
      <c r="H2712" s="30"/>
      <c r="I2712" s="30"/>
      <c r="J2712" s="30"/>
      <c r="K2712" s="30"/>
      <c r="L2712" s="30"/>
    </row>
    <row r="2713" spans="7:12" x14ac:dyDescent="0.25">
      <c r="G2713" s="30"/>
      <c r="H2713" s="30"/>
      <c r="I2713" s="30"/>
      <c r="J2713" s="30"/>
      <c r="K2713" s="30"/>
      <c r="L2713" s="30"/>
    </row>
    <row r="2714" spans="7:12" x14ac:dyDescent="0.25">
      <c r="G2714" s="30"/>
      <c r="H2714" s="30"/>
      <c r="I2714" s="30"/>
      <c r="J2714" s="30"/>
      <c r="K2714" s="30"/>
      <c r="L2714" s="30"/>
    </row>
    <row r="2715" spans="7:12" x14ac:dyDescent="0.25">
      <c r="G2715" s="30"/>
      <c r="H2715" s="30"/>
      <c r="I2715" s="30"/>
      <c r="J2715" s="30"/>
      <c r="K2715" s="30"/>
      <c r="L2715" s="30"/>
    </row>
    <row r="2716" spans="7:12" x14ac:dyDescent="0.25">
      <c r="G2716" s="30"/>
      <c r="H2716" s="30"/>
      <c r="I2716" s="30"/>
      <c r="J2716" s="30"/>
      <c r="K2716" s="30"/>
      <c r="L2716" s="30"/>
    </row>
    <row r="2717" spans="7:12" x14ac:dyDescent="0.25">
      <c r="G2717" s="30"/>
      <c r="H2717" s="30"/>
      <c r="I2717" s="30"/>
      <c r="J2717" s="30"/>
      <c r="K2717" s="30"/>
      <c r="L2717" s="30"/>
    </row>
    <row r="2718" spans="7:12" x14ac:dyDescent="0.25">
      <c r="G2718" s="30"/>
      <c r="H2718" s="30"/>
      <c r="I2718" s="30"/>
      <c r="J2718" s="30"/>
      <c r="K2718" s="30"/>
      <c r="L2718" s="30"/>
    </row>
    <row r="2719" spans="7:12" x14ac:dyDescent="0.25">
      <c r="G2719" s="30"/>
      <c r="H2719" s="30"/>
      <c r="I2719" s="30"/>
      <c r="J2719" s="30"/>
      <c r="K2719" s="30"/>
      <c r="L2719" s="30"/>
    </row>
    <row r="2720" spans="7:12" x14ac:dyDescent="0.25">
      <c r="G2720" s="30"/>
      <c r="H2720" s="30"/>
      <c r="I2720" s="30"/>
      <c r="J2720" s="30"/>
      <c r="K2720" s="30"/>
      <c r="L2720" s="30"/>
    </row>
    <row r="2721" spans="7:12" x14ac:dyDescent="0.25">
      <c r="G2721" s="30"/>
      <c r="H2721" s="30"/>
      <c r="I2721" s="30"/>
      <c r="J2721" s="30"/>
      <c r="K2721" s="30"/>
      <c r="L2721" s="30"/>
    </row>
    <row r="2722" spans="7:12" x14ac:dyDescent="0.25">
      <c r="G2722" s="30"/>
      <c r="H2722" s="30"/>
      <c r="I2722" s="30"/>
      <c r="J2722" s="30"/>
      <c r="K2722" s="30"/>
      <c r="L2722" s="30"/>
    </row>
    <row r="2723" spans="7:12" x14ac:dyDescent="0.25">
      <c r="G2723" s="30"/>
      <c r="H2723" s="30"/>
      <c r="I2723" s="30"/>
      <c r="J2723" s="30"/>
      <c r="K2723" s="30"/>
      <c r="L2723" s="30"/>
    </row>
    <row r="2724" spans="7:12" x14ac:dyDescent="0.25">
      <c r="G2724" s="30"/>
      <c r="H2724" s="30"/>
      <c r="I2724" s="30"/>
      <c r="J2724" s="30"/>
      <c r="K2724" s="30"/>
      <c r="L2724" s="30"/>
    </row>
    <row r="2725" spans="7:12" x14ac:dyDescent="0.25">
      <c r="G2725" s="30"/>
      <c r="H2725" s="30"/>
      <c r="I2725" s="30"/>
      <c r="J2725" s="30"/>
      <c r="K2725" s="30"/>
      <c r="L2725" s="30"/>
    </row>
    <row r="2726" spans="7:12" x14ac:dyDescent="0.25">
      <c r="G2726" s="30"/>
      <c r="H2726" s="30"/>
      <c r="I2726" s="30"/>
      <c r="J2726" s="30"/>
      <c r="K2726" s="30"/>
      <c r="L2726" s="30"/>
    </row>
    <row r="2727" spans="7:12" x14ac:dyDescent="0.25">
      <c r="G2727" s="30"/>
      <c r="H2727" s="30"/>
      <c r="I2727" s="30"/>
      <c r="J2727" s="30"/>
      <c r="K2727" s="30"/>
      <c r="L2727" s="30"/>
    </row>
    <row r="2728" spans="7:12" x14ac:dyDescent="0.25">
      <c r="G2728" s="30"/>
      <c r="H2728" s="30"/>
      <c r="I2728" s="30"/>
      <c r="J2728" s="30"/>
      <c r="K2728" s="30"/>
      <c r="L2728" s="30"/>
    </row>
    <row r="2729" spans="7:12" x14ac:dyDescent="0.25">
      <c r="G2729" s="30"/>
      <c r="H2729" s="30"/>
      <c r="I2729" s="30"/>
      <c r="J2729" s="30"/>
      <c r="K2729" s="30"/>
      <c r="L2729" s="30"/>
    </row>
    <row r="2730" spans="7:12" x14ac:dyDescent="0.25">
      <c r="G2730" s="30"/>
      <c r="H2730" s="30"/>
      <c r="I2730" s="30"/>
      <c r="J2730" s="30"/>
      <c r="K2730" s="30"/>
      <c r="L2730" s="30"/>
    </row>
    <row r="2731" spans="7:12" x14ac:dyDescent="0.25">
      <c r="G2731" s="30"/>
      <c r="H2731" s="30"/>
      <c r="I2731" s="30"/>
      <c r="J2731" s="30"/>
      <c r="K2731" s="30"/>
      <c r="L2731" s="30"/>
    </row>
    <row r="2732" spans="7:12" x14ac:dyDescent="0.25">
      <c r="G2732" s="30"/>
      <c r="H2732" s="30"/>
      <c r="I2732" s="30"/>
      <c r="J2732" s="30"/>
      <c r="K2732" s="30"/>
      <c r="L2732" s="30"/>
    </row>
    <row r="2733" spans="7:12" x14ac:dyDescent="0.25">
      <c r="G2733" s="30"/>
      <c r="H2733" s="30"/>
      <c r="I2733" s="30"/>
      <c r="J2733" s="30"/>
      <c r="K2733" s="30"/>
      <c r="L2733" s="30"/>
    </row>
    <row r="2734" spans="7:12" x14ac:dyDescent="0.25">
      <c r="G2734" s="30"/>
      <c r="H2734" s="30"/>
      <c r="I2734" s="30"/>
      <c r="J2734" s="30"/>
      <c r="K2734" s="30"/>
      <c r="L2734" s="30"/>
    </row>
    <row r="2735" spans="7:12" x14ac:dyDescent="0.25">
      <c r="G2735" s="30"/>
      <c r="H2735" s="30"/>
      <c r="I2735" s="30"/>
      <c r="J2735" s="30"/>
      <c r="K2735" s="30"/>
      <c r="L2735" s="30"/>
    </row>
    <row r="2736" spans="7:12" x14ac:dyDescent="0.25">
      <c r="G2736" s="30"/>
      <c r="H2736" s="30"/>
      <c r="I2736" s="30"/>
      <c r="J2736" s="30"/>
      <c r="K2736" s="30"/>
      <c r="L2736" s="30"/>
    </row>
    <row r="2737" spans="7:12" x14ac:dyDescent="0.25">
      <c r="G2737" s="30"/>
      <c r="H2737" s="30"/>
      <c r="I2737" s="30"/>
      <c r="J2737" s="30"/>
      <c r="K2737" s="30"/>
      <c r="L2737" s="30"/>
    </row>
    <row r="2738" spans="7:12" x14ac:dyDescent="0.25">
      <c r="G2738" s="30"/>
      <c r="H2738" s="30"/>
      <c r="I2738" s="30"/>
      <c r="J2738" s="30"/>
      <c r="K2738" s="30"/>
      <c r="L2738" s="30"/>
    </row>
    <row r="2739" spans="7:12" x14ac:dyDescent="0.25">
      <c r="G2739" s="30"/>
      <c r="H2739" s="30"/>
      <c r="I2739" s="30"/>
      <c r="J2739" s="30"/>
      <c r="K2739" s="30"/>
      <c r="L2739" s="30"/>
    </row>
    <row r="2740" spans="7:12" x14ac:dyDescent="0.25">
      <c r="G2740" s="30"/>
      <c r="H2740" s="30"/>
      <c r="I2740" s="30"/>
      <c r="J2740" s="30"/>
      <c r="K2740" s="30"/>
      <c r="L2740" s="30"/>
    </row>
    <row r="2741" spans="7:12" x14ac:dyDescent="0.25">
      <c r="G2741" s="30"/>
      <c r="H2741" s="30"/>
      <c r="I2741" s="30"/>
      <c r="J2741" s="30"/>
      <c r="K2741" s="30"/>
      <c r="L2741" s="30"/>
    </row>
    <row r="2742" spans="7:12" x14ac:dyDescent="0.25">
      <c r="G2742" s="30"/>
      <c r="H2742" s="30"/>
      <c r="I2742" s="30"/>
      <c r="J2742" s="30"/>
      <c r="K2742" s="30"/>
      <c r="L2742" s="30"/>
    </row>
    <row r="2743" spans="7:12" x14ac:dyDescent="0.25">
      <c r="G2743" s="30"/>
      <c r="H2743" s="30"/>
      <c r="I2743" s="30"/>
      <c r="J2743" s="30"/>
      <c r="K2743" s="30"/>
      <c r="L2743" s="30"/>
    </row>
    <row r="2744" spans="7:12" x14ac:dyDescent="0.25">
      <c r="G2744" s="30"/>
      <c r="H2744" s="30"/>
      <c r="I2744" s="30"/>
      <c r="J2744" s="30"/>
      <c r="K2744" s="30"/>
      <c r="L2744" s="30"/>
    </row>
    <row r="2745" spans="7:12" x14ac:dyDescent="0.25">
      <c r="G2745" s="30"/>
      <c r="H2745" s="30"/>
      <c r="I2745" s="30"/>
      <c r="J2745" s="30"/>
      <c r="K2745" s="30"/>
      <c r="L2745" s="30"/>
    </row>
    <row r="2746" spans="7:12" x14ac:dyDescent="0.25">
      <c r="G2746" s="30"/>
      <c r="H2746" s="30"/>
      <c r="I2746" s="30"/>
      <c r="J2746" s="30"/>
      <c r="K2746" s="30"/>
      <c r="L2746" s="30"/>
    </row>
    <row r="2747" spans="7:12" x14ac:dyDescent="0.25">
      <c r="G2747" s="30"/>
      <c r="H2747" s="30"/>
      <c r="I2747" s="30"/>
      <c r="J2747" s="30"/>
      <c r="K2747" s="30"/>
      <c r="L2747" s="30"/>
    </row>
    <row r="2748" spans="7:12" x14ac:dyDescent="0.25">
      <c r="G2748" s="30"/>
      <c r="H2748" s="30"/>
      <c r="I2748" s="30"/>
      <c r="J2748" s="30"/>
      <c r="K2748" s="30"/>
      <c r="L2748" s="30"/>
    </row>
    <row r="2749" spans="7:12" x14ac:dyDescent="0.25">
      <c r="G2749" s="30"/>
      <c r="H2749" s="30"/>
      <c r="I2749" s="30"/>
      <c r="J2749" s="30"/>
      <c r="K2749" s="30"/>
      <c r="L2749" s="30"/>
    </row>
    <row r="2750" spans="7:12" x14ac:dyDescent="0.25">
      <c r="G2750" s="30"/>
      <c r="H2750" s="30"/>
      <c r="I2750" s="30"/>
      <c r="J2750" s="30"/>
      <c r="K2750" s="30"/>
      <c r="L2750" s="30"/>
    </row>
    <row r="2751" spans="7:12" x14ac:dyDescent="0.25">
      <c r="G2751" s="30"/>
      <c r="H2751" s="30"/>
      <c r="I2751" s="30"/>
      <c r="J2751" s="30"/>
      <c r="K2751" s="30"/>
      <c r="L2751" s="30"/>
    </row>
    <row r="2752" spans="7:12" x14ac:dyDescent="0.25">
      <c r="G2752" s="30"/>
      <c r="H2752" s="30"/>
      <c r="I2752" s="30"/>
      <c r="J2752" s="30"/>
      <c r="K2752" s="30"/>
      <c r="L2752" s="30"/>
    </row>
    <row r="2753" spans="7:12" x14ac:dyDescent="0.25">
      <c r="G2753" s="30"/>
      <c r="H2753" s="30"/>
      <c r="I2753" s="30"/>
      <c r="J2753" s="30"/>
      <c r="K2753" s="30"/>
      <c r="L2753" s="30"/>
    </row>
    <row r="2754" spans="7:12" x14ac:dyDescent="0.25">
      <c r="G2754" s="30"/>
      <c r="H2754" s="30"/>
      <c r="I2754" s="30"/>
      <c r="J2754" s="30"/>
      <c r="K2754" s="30"/>
      <c r="L2754" s="30"/>
    </row>
    <row r="2755" spans="7:12" x14ac:dyDescent="0.25">
      <c r="G2755" s="30"/>
      <c r="H2755" s="30"/>
      <c r="I2755" s="30"/>
      <c r="J2755" s="30"/>
      <c r="K2755" s="30"/>
      <c r="L2755" s="30"/>
    </row>
    <row r="2756" spans="7:12" x14ac:dyDescent="0.25">
      <c r="G2756" s="30"/>
      <c r="H2756" s="30"/>
      <c r="I2756" s="30"/>
      <c r="J2756" s="30"/>
      <c r="K2756" s="30"/>
      <c r="L2756" s="30"/>
    </row>
    <row r="2757" spans="7:12" x14ac:dyDescent="0.25">
      <c r="G2757" s="30"/>
      <c r="H2757" s="30"/>
      <c r="I2757" s="30"/>
      <c r="J2757" s="30"/>
      <c r="K2757" s="30"/>
      <c r="L2757" s="30"/>
    </row>
    <row r="2758" spans="7:12" x14ac:dyDescent="0.25">
      <c r="G2758" s="30"/>
      <c r="H2758" s="30"/>
      <c r="I2758" s="30"/>
      <c r="J2758" s="30"/>
      <c r="K2758" s="30"/>
      <c r="L2758" s="30"/>
    </row>
    <row r="2759" spans="7:12" x14ac:dyDescent="0.25">
      <c r="G2759" s="30"/>
      <c r="H2759" s="30"/>
      <c r="I2759" s="30"/>
      <c r="J2759" s="30"/>
      <c r="K2759" s="30"/>
      <c r="L2759" s="30"/>
    </row>
    <row r="2760" spans="7:12" x14ac:dyDescent="0.25">
      <c r="G2760" s="30"/>
      <c r="H2760" s="30"/>
      <c r="I2760" s="30"/>
      <c r="J2760" s="30"/>
      <c r="K2760" s="30"/>
      <c r="L2760" s="30"/>
    </row>
    <row r="2761" spans="7:12" x14ac:dyDescent="0.25">
      <c r="G2761" s="30"/>
      <c r="H2761" s="30"/>
      <c r="I2761" s="30"/>
      <c r="J2761" s="30"/>
      <c r="K2761" s="30"/>
      <c r="L2761" s="30"/>
    </row>
    <row r="2762" spans="7:12" x14ac:dyDescent="0.25">
      <c r="G2762" s="30"/>
      <c r="H2762" s="30"/>
      <c r="I2762" s="30"/>
      <c r="J2762" s="30"/>
      <c r="K2762" s="30"/>
      <c r="L2762" s="30"/>
    </row>
    <row r="2763" spans="7:12" x14ac:dyDescent="0.25">
      <c r="G2763" s="30"/>
      <c r="H2763" s="30"/>
      <c r="I2763" s="30"/>
      <c r="J2763" s="30"/>
      <c r="K2763" s="30"/>
      <c r="L2763" s="30"/>
    </row>
    <row r="2764" spans="7:12" x14ac:dyDescent="0.25">
      <c r="G2764" s="30"/>
      <c r="H2764" s="30"/>
      <c r="I2764" s="30"/>
      <c r="J2764" s="30"/>
      <c r="K2764" s="30"/>
      <c r="L2764" s="30"/>
    </row>
    <row r="2765" spans="7:12" x14ac:dyDescent="0.25">
      <c r="G2765" s="30"/>
      <c r="H2765" s="30"/>
      <c r="I2765" s="30"/>
      <c r="J2765" s="30"/>
      <c r="K2765" s="30"/>
      <c r="L2765" s="30"/>
    </row>
    <row r="2766" spans="7:12" x14ac:dyDescent="0.25">
      <c r="G2766" s="30"/>
      <c r="H2766" s="30"/>
      <c r="I2766" s="30"/>
      <c r="J2766" s="30"/>
      <c r="K2766" s="30"/>
      <c r="L2766" s="30"/>
    </row>
    <row r="2767" spans="7:12" x14ac:dyDescent="0.25">
      <c r="G2767" s="30"/>
      <c r="H2767" s="30"/>
      <c r="I2767" s="30"/>
      <c r="J2767" s="30"/>
      <c r="K2767" s="30"/>
      <c r="L2767" s="30"/>
    </row>
    <row r="2768" spans="7:12" x14ac:dyDescent="0.25">
      <c r="G2768" s="30"/>
      <c r="H2768" s="30"/>
      <c r="I2768" s="30"/>
      <c r="J2768" s="30"/>
      <c r="K2768" s="30"/>
      <c r="L2768" s="30"/>
    </row>
    <row r="2769" spans="7:12" x14ac:dyDescent="0.25">
      <c r="G2769" s="30"/>
      <c r="H2769" s="30"/>
      <c r="I2769" s="30"/>
      <c r="J2769" s="30"/>
      <c r="K2769" s="30"/>
      <c r="L2769" s="30"/>
    </row>
    <row r="2770" spans="7:12" x14ac:dyDescent="0.25">
      <c r="G2770" s="30"/>
      <c r="H2770" s="30"/>
      <c r="I2770" s="30"/>
      <c r="J2770" s="30"/>
      <c r="K2770" s="30"/>
      <c r="L2770" s="30"/>
    </row>
    <row r="2771" spans="7:12" x14ac:dyDescent="0.25">
      <c r="G2771" s="30"/>
      <c r="H2771" s="30"/>
      <c r="I2771" s="30"/>
      <c r="J2771" s="30"/>
      <c r="K2771" s="30"/>
      <c r="L2771" s="30"/>
    </row>
    <row r="2772" spans="7:12" x14ac:dyDescent="0.25">
      <c r="G2772" s="30"/>
      <c r="H2772" s="30"/>
      <c r="I2772" s="30"/>
      <c r="J2772" s="30"/>
      <c r="K2772" s="30"/>
      <c r="L2772" s="30"/>
    </row>
    <row r="2773" spans="7:12" x14ac:dyDescent="0.25">
      <c r="G2773" s="30"/>
      <c r="H2773" s="30"/>
      <c r="I2773" s="30"/>
      <c r="J2773" s="30"/>
      <c r="K2773" s="30"/>
      <c r="L2773" s="30"/>
    </row>
    <row r="2774" spans="7:12" x14ac:dyDescent="0.25">
      <c r="G2774" s="30"/>
      <c r="H2774" s="30"/>
      <c r="I2774" s="30"/>
      <c r="J2774" s="30"/>
      <c r="K2774" s="30"/>
      <c r="L2774" s="30"/>
    </row>
    <row r="2775" spans="7:12" x14ac:dyDescent="0.25">
      <c r="G2775" s="30"/>
      <c r="H2775" s="30"/>
      <c r="I2775" s="30"/>
      <c r="J2775" s="30"/>
      <c r="K2775" s="30"/>
      <c r="L2775" s="30"/>
    </row>
    <row r="2776" spans="7:12" x14ac:dyDescent="0.25">
      <c r="G2776" s="30"/>
      <c r="H2776" s="30"/>
      <c r="I2776" s="30"/>
      <c r="J2776" s="30"/>
      <c r="K2776" s="30"/>
      <c r="L2776" s="30"/>
    </row>
    <row r="2777" spans="7:12" x14ac:dyDescent="0.25">
      <c r="G2777" s="30"/>
      <c r="H2777" s="30"/>
      <c r="I2777" s="30"/>
      <c r="J2777" s="30"/>
      <c r="K2777" s="30"/>
      <c r="L2777" s="30"/>
    </row>
    <row r="2778" spans="7:12" x14ac:dyDescent="0.25">
      <c r="G2778" s="30"/>
      <c r="H2778" s="30"/>
      <c r="I2778" s="30"/>
      <c r="J2778" s="30"/>
      <c r="K2778" s="30"/>
      <c r="L2778" s="30"/>
    </row>
    <row r="2779" spans="7:12" x14ac:dyDescent="0.25">
      <c r="G2779" s="30"/>
      <c r="H2779" s="30"/>
      <c r="I2779" s="30"/>
      <c r="J2779" s="30"/>
      <c r="K2779" s="30"/>
      <c r="L2779" s="30"/>
    </row>
    <row r="2780" spans="7:12" x14ac:dyDescent="0.25">
      <c r="G2780" s="30"/>
      <c r="H2780" s="30"/>
      <c r="I2780" s="30"/>
      <c r="J2780" s="30"/>
      <c r="K2780" s="30"/>
      <c r="L2780" s="30"/>
    </row>
    <row r="2781" spans="7:12" x14ac:dyDescent="0.25">
      <c r="G2781" s="30"/>
      <c r="H2781" s="30"/>
      <c r="I2781" s="30"/>
      <c r="J2781" s="30"/>
      <c r="K2781" s="30"/>
      <c r="L2781" s="30"/>
    </row>
    <row r="2782" spans="7:12" x14ac:dyDescent="0.25">
      <c r="G2782" s="30"/>
      <c r="H2782" s="30"/>
      <c r="I2782" s="30"/>
      <c r="J2782" s="30"/>
      <c r="K2782" s="30"/>
      <c r="L2782" s="30"/>
    </row>
    <row r="2783" spans="7:12" x14ac:dyDescent="0.25">
      <c r="G2783" s="30"/>
      <c r="H2783" s="30"/>
      <c r="I2783" s="30"/>
      <c r="J2783" s="30"/>
      <c r="K2783" s="30"/>
      <c r="L2783" s="30"/>
    </row>
    <row r="2784" spans="7:12" x14ac:dyDescent="0.25">
      <c r="G2784" s="30"/>
      <c r="H2784" s="30"/>
      <c r="I2784" s="30"/>
      <c r="J2784" s="30"/>
      <c r="K2784" s="30"/>
      <c r="L2784" s="30"/>
    </row>
    <row r="2785" spans="7:12" x14ac:dyDescent="0.25">
      <c r="G2785" s="30"/>
      <c r="H2785" s="30"/>
      <c r="I2785" s="30"/>
      <c r="J2785" s="30"/>
      <c r="K2785" s="30"/>
      <c r="L2785" s="30"/>
    </row>
    <row r="2786" spans="7:12" x14ac:dyDescent="0.25">
      <c r="G2786" s="30"/>
      <c r="H2786" s="30"/>
      <c r="I2786" s="30"/>
      <c r="J2786" s="30"/>
      <c r="K2786" s="30"/>
      <c r="L2786" s="30"/>
    </row>
    <row r="2787" spans="7:12" x14ac:dyDescent="0.25">
      <c r="G2787" s="30"/>
      <c r="H2787" s="30"/>
      <c r="I2787" s="30"/>
      <c r="J2787" s="30"/>
      <c r="K2787" s="30"/>
      <c r="L2787" s="30"/>
    </row>
    <row r="2788" spans="7:12" x14ac:dyDescent="0.25">
      <c r="G2788" s="30"/>
      <c r="H2788" s="30"/>
      <c r="I2788" s="30"/>
      <c r="J2788" s="30"/>
      <c r="K2788" s="30"/>
      <c r="L2788" s="30"/>
    </row>
    <row r="2789" spans="7:12" x14ac:dyDescent="0.25">
      <c r="G2789" s="30"/>
      <c r="H2789" s="30"/>
      <c r="I2789" s="30"/>
      <c r="J2789" s="30"/>
      <c r="K2789" s="30"/>
      <c r="L2789" s="30"/>
    </row>
    <row r="2790" spans="7:12" x14ac:dyDescent="0.25">
      <c r="G2790" s="30"/>
      <c r="H2790" s="30"/>
      <c r="I2790" s="30"/>
      <c r="J2790" s="30"/>
      <c r="K2790" s="30"/>
      <c r="L2790" s="30"/>
    </row>
    <row r="2791" spans="7:12" x14ac:dyDescent="0.25">
      <c r="G2791" s="30"/>
      <c r="H2791" s="30"/>
      <c r="I2791" s="30"/>
      <c r="J2791" s="30"/>
      <c r="K2791" s="30"/>
      <c r="L2791" s="30"/>
    </row>
    <row r="2792" spans="7:12" x14ac:dyDescent="0.25">
      <c r="G2792" s="30"/>
      <c r="H2792" s="30"/>
      <c r="I2792" s="30"/>
      <c r="J2792" s="30"/>
      <c r="K2792" s="30"/>
      <c r="L2792" s="30"/>
    </row>
    <row r="2793" spans="7:12" x14ac:dyDescent="0.25">
      <c r="G2793" s="30"/>
      <c r="H2793" s="30"/>
      <c r="I2793" s="30"/>
      <c r="J2793" s="30"/>
      <c r="K2793" s="30"/>
      <c r="L2793" s="30"/>
    </row>
    <row r="2794" spans="7:12" x14ac:dyDescent="0.25">
      <c r="G2794" s="30"/>
      <c r="H2794" s="30"/>
      <c r="I2794" s="30"/>
      <c r="J2794" s="30"/>
      <c r="K2794" s="30"/>
      <c r="L2794" s="30"/>
    </row>
    <row r="2795" spans="7:12" x14ac:dyDescent="0.25">
      <c r="G2795" s="30"/>
      <c r="H2795" s="30"/>
      <c r="I2795" s="30"/>
      <c r="J2795" s="30"/>
      <c r="K2795" s="30"/>
      <c r="L2795" s="30"/>
    </row>
    <row r="2796" spans="7:12" x14ac:dyDescent="0.25">
      <c r="G2796" s="30"/>
      <c r="H2796" s="30"/>
      <c r="I2796" s="30"/>
      <c r="J2796" s="30"/>
      <c r="K2796" s="30"/>
      <c r="L2796" s="30"/>
    </row>
    <row r="2797" spans="7:12" x14ac:dyDescent="0.25">
      <c r="G2797" s="30"/>
      <c r="H2797" s="30"/>
      <c r="I2797" s="30"/>
      <c r="J2797" s="30"/>
      <c r="K2797" s="30"/>
      <c r="L2797" s="30"/>
    </row>
    <row r="2798" spans="7:12" x14ac:dyDescent="0.25">
      <c r="G2798" s="30"/>
      <c r="H2798" s="30"/>
      <c r="I2798" s="30"/>
      <c r="J2798" s="30"/>
      <c r="K2798" s="30"/>
      <c r="L2798" s="30"/>
    </row>
    <row r="2799" spans="7:12" x14ac:dyDescent="0.25">
      <c r="G2799" s="30"/>
      <c r="H2799" s="30"/>
      <c r="I2799" s="30"/>
      <c r="J2799" s="30"/>
      <c r="K2799" s="30"/>
      <c r="L2799" s="30"/>
    </row>
    <row r="2800" spans="7:12" x14ac:dyDescent="0.25">
      <c r="G2800" s="30"/>
      <c r="H2800" s="30"/>
      <c r="I2800" s="30"/>
      <c r="J2800" s="30"/>
      <c r="K2800" s="30"/>
      <c r="L2800" s="30"/>
    </row>
    <row r="2801" spans="7:12" x14ac:dyDescent="0.25">
      <c r="G2801" s="30"/>
      <c r="H2801" s="30"/>
      <c r="I2801" s="30"/>
      <c r="J2801" s="30"/>
      <c r="K2801" s="30"/>
      <c r="L2801" s="30"/>
    </row>
    <row r="2802" spans="7:12" x14ac:dyDescent="0.25">
      <c r="G2802" s="30"/>
      <c r="H2802" s="30"/>
      <c r="I2802" s="30"/>
      <c r="J2802" s="30"/>
      <c r="K2802" s="30"/>
      <c r="L2802" s="30"/>
    </row>
    <row r="2803" spans="7:12" x14ac:dyDescent="0.25">
      <c r="G2803" s="30"/>
      <c r="H2803" s="30"/>
      <c r="I2803" s="30"/>
      <c r="J2803" s="30"/>
      <c r="K2803" s="30"/>
      <c r="L2803" s="30"/>
    </row>
    <row r="2804" spans="7:12" x14ac:dyDescent="0.25">
      <c r="G2804" s="30"/>
      <c r="H2804" s="30"/>
      <c r="I2804" s="30"/>
      <c r="J2804" s="30"/>
      <c r="K2804" s="30"/>
      <c r="L2804" s="30"/>
    </row>
    <row r="2805" spans="7:12" x14ac:dyDescent="0.25">
      <c r="G2805" s="30"/>
      <c r="H2805" s="30"/>
      <c r="I2805" s="30"/>
      <c r="J2805" s="30"/>
      <c r="K2805" s="30"/>
      <c r="L2805" s="30"/>
    </row>
    <row r="2806" spans="7:12" x14ac:dyDescent="0.25">
      <c r="G2806" s="30"/>
      <c r="H2806" s="30"/>
      <c r="I2806" s="30"/>
      <c r="J2806" s="30"/>
      <c r="K2806" s="30"/>
      <c r="L2806" s="30"/>
    </row>
    <row r="2807" spans="7:12" x14ac:dyDescent="0.25">
      <c r="G2807" s="30"/>
      <c r="H2807" s="30"/>
      <c r="I2807" s="30"/>
      <c r="J2807" s="30"/>
      <c r="K2807" s="30"/>
      <c r="L2807" s="30"/>
    </row>
    <row r="2808" spans="7:12" x14ac:dyDescent="0.25">
      <c r="G2808" s="30"/>
      <c r="H2808" s="30"/>
      <c r="I2808" s="30"/>
      <c r="J2808" s="30"/>
      <c r="K2808" s="30"/>
      <c r="L2808" s="30"/>
    </row>
    <row r="2809" spans="7:12" x14ac:dyDescent="0.25">
      <c r="G2809" s="30"/>
      <c r="H2809" s="30"/>
      <c r="I2809" s="30"/>
      <c r="J2809" s="30"/>
      <c r="K2809" s="30"/>
      <c r="L2809" s="30"/>
    </row>
    <row r="2810" spans="7:12" x14ac:dyDescent="0.25">
      <c r="G2810" s="30"/>
      <c r="H2810" s="30"/>
      <c r="I2810" s="30"/>
      <c r="J2810" s="30"/>
      <c r="K2810" s="30"/>
      <c r="L2810" s="30"/>
    </row>
    <row r="2811" spans="7:12" x14ac:dyDescent="0.25">
      <c r="G2811" s="30"/>
      <c r="H2811" s="30"/>
      <c r="I2811" s="30"/>
      <c r="J2811" s="30"/>
      <c r="K2811" s="30"/>
      <c r="L2811" s="30"/>
    </row>
    <row r="2812" spans="7:12" x14ac:dyDescent="0.25">
      <c r="G2812" s="30"/>
      <c r="H2812" s="30"/>
      <c r="I2812" s="30"/>
      <c r="J2812" s="30"/>
      <c r="K2812" s="30"/>
      <c r="L2812" s="30"/>
    </row>
    <row r="2813" spans="7:12" x14ac:dyDescent="0.25">
      <c r="G2813" s="30"/>
      <c r="H2813" s="30"/>
      <c r="I2813" s="30"/>
      <c r="J2813" s="30"/>
      <c r="K2813" s="30"/>
      <c r="L2813" s="30"/>
    </row>
    <row r="2814" spans="7:12" x14ac:dyDescent="0.25">
      <c r="G2814" s="30"/>
      <c r="H2814" s="30"/>
      <c r="I2814" s="30"/>
      <c r="J2814" s="30"/>
      <c r="K2814" s="30"/>
      <c r="L2814" s="30"/>
    </row>
    <row r="2815" spans="7:12" x14ac:dyDescent="0.25">
      <c r="G2815" s="30"/>
      <c r="H2815" s="30"/>
      <c r="I2815" s="30"/>
      <c r="J2815" s="30"/>
      <c r="K2815" s="30"/>
      <c r="L2815" s="30"/>
    </row>
    <row r="2816" spans="7:12" x14ac:dyDescent="0.25">
      <c r="G2816" s="30"/>
      <c r="H2816" s="30"/>
      <c r="I2816" s="30"/>
      <c r="J2816" s="30"/>
      <c r="K2816" s="30"/>
      <c r="L2816" s="30"/>
    </row>
    <row r="2817" spans="7:12" x14ac:dyDescent="0.25">
      <c r="G2817" s="30"/>
      <c r="H2817" s="30"/>
      <c r="I2817" s="30"/>
      <c r="J2817" s="30"/>
      <c r="K2817" s="30"/>
      <c r="L2817" s="30"/>
    </row>
    <row r="2818" spans="7:12" x14ac:dyDescent="0.25">
      <c r="G2818" s="30"/>
      <c r="H2818" s="30"/>
      <c r="I2818" s="30"/>
      <c r="J2818" s="30"/>
      <c r="K2818" s="30"/>
      <c r="L2818" s="30"/>
    </row>
    <row r="2819" spans="7:12" x14ac:dyDescent="0.25">
      <c r="G2819" s="30"/>
      <c r="H2819" s="30"/>
      <c r="I2819" s="30"/>
      <c r="J2819" s="30"/>
      <c r="K2819" s="30"/>
      <c r="L2819" s="30"/>
    </row>
    <row r="2820" spans="7:12" x14ac:dyDescent="0.25">
      <c r="G2820" s="30"/>
      <c r="H2820" s="30"/>
      <c r="I2820" s="30"/>
      <c r="J2820" s="30"/>
      <c r="K2820" s="30"/>
      <c r="L2820" s="30"/>
    </row>
    <row r="2821" spans="7:12" x14ac:dyDescent="0.25">
      <c r="G2821" s="30"/>
      <c r="H2821" s="30"/>
      <c r="I2821" s="30"/>
      <c r="J2821" s="30"/>
      <c r="K2821" s="30"/>
      <c r="L2821" s="30"/>
    </row>
    <row r="2822" spans="7:12" x14ac:dyDescent="0.25">
      <c r="G2822" s="30"/>
      <c r="H2822" s="30"/>
      <c r="I2822" s="30"/>
      <c r="J2822" s="30"/>
      <c r="K2822" s="30"/>
      <c r="L2822" s="30"/>
    </row>
    <row r="2823" spans="7:12" x14ac:dyDescent="0.25">
      <c r="G2823" s="30"/>
      <c r="H2823" s="30"/>
      <c r="I2823" s="30"/>
      <c r="J2823" s="30"/>
      <c r="K2823" s="30"/>
      <c r="L2823" s="30"/>
    </row>
    <row r="2824" spans="7:12" x14ac:dyDescent="0.25">
      <c r="G2824" s="30"/>
      <c r="H2824" s="30"/>
      <c r="I2824" s="30"/>
      <c r="J2824" s="30"/>
      <c r="K2824" s="30"/>
      <c r="L2824" s="30"/>
    </row>
    <row r="2825" spans="7:12" x14ac:dyDescent="0.25">
      <c r="G2825" s="30"/>
      <c r="H2825" s="30"/>
      <c r="I2825" s="30"/>
      <c r="J2825" s="30"/>
      <c r="K2825" s="30"/>
      <c r="L2825" s="30"/>
    </row>
    <row r="2826" spans="7:12" x14ac:dyDescent="0.25">
      <c r="G2826" s="30"/>
      <c r="H2826" s="30"/>
      <c r="I2826" s="30"/>
      <c r="J2826" s="30"/>
      <c r="K2826" s="30"/>
      <c r="L2826" s="30"/>
    </row>
    <row r="2827" spans="7:12" x14ac:dyDescent="0.25">
      <c r="G2827" s="30"/>
      <c r="H2827" s="30"/>
      <c r="I2827" s="30"/>
      <c r="J2827" s="30"/>
      <c r="K2827" s="30"/>
      <c r="L2827" s="30"/>
    </row>
    <row r="2828" spans="7:12" x14ac:dyDescent="0.25">
      <c r="G2828" s="30"/>
      <c r="H2828" s="30"/>
      <c r="I2828" s="30"/>
      <c r="J2828" s="30"/>
      <c r="K2828" s="30"/>
      <c r="L2828" s="30"/>
    </row>
    <row r="2829" spans="7:12" x14ac:dyDescent="0.25">
      <c r="G2829" s="30"/>
      <c r="H2829" s="30"/>
      <c r="I2829" s="30"/>
      <c r="J2829" s="30"/>
      <c r="K2829" s="30"/>
      <c r="L2829" s="30"/>
    </row>
    <row r="2830" spans="7:12" x14ac:dyDescent="0.25">
      <c r="G2830" s="30"/>
      <c r="H2830" s="30"/>
      <c r="I2830" s="30"/>
      <c r="J2830" s="30"/>
      <c r="K2830" s="30"/>
      <c r="L2830" s="30"/>
    </row>
    <row r="2831" spans="7:12" x14ac:dyDescent="0.25">
      <c r="G2831" s="30"/>
      <c r="H2831" s="30"/>
      <c r="I2831" s="30"/>
      <c r="J2831" s="30"/>
      <c r="K2831" s="30"/>
      <c r="L2831" s="30"/>
    </row>
    <row r="2832" spans="7:12" x14ac:dyDescent="0.25">
      <c r="G2832" s="30"/>
      <c r="H2832" s="30"/>
      <c r="I2832" s="30"/>
      <c r="J2832" s="30"/>
      <c r="K2832" s="30"/>
      <c r="L2832" s="30"/>
    </row>
    <row r="2833" spans="7:12" x14ac:dyDescent="0.25">
      <c r="G2833" s="30"/>
      <c r="H2833" s="30"/>
      <c r="I2833" s="30"/>
      <c r="J2833" s="30"/>
      <c r="K2833" s="30"/>
      <c r="L2833" s="30"/>
    </row>
    <row r="2834" spans="7:12" x14ac:dyDescent="0.25">
      <c r="G2834" s="30"/>
      <c r="H2834" s="30"/>
      <c r="I2834" s="30"/>
      <c r="J2834" s="30"/>
      <c r="K2834" s="30"/>
      <c r="L2834" s="30"/>
    </row>
    <row r="2835" spans="7:12" x14ac:dyDescent="0.25">
      <c r="G2835" s="30"/>
      <c r="H2835" s="30"/>
      <c r="I2835" s="30"/>
      <c r="J2835" s="30"/>
      <c r="K2835" s="30"/>
      <c r="L2835" s="30"/>
    </row>
    <row r="2836" spans="7:12" x14ac:dyDescent="0.25">
      <c r="G2836" s="30"/>
      <c r="H2836" s="30"/>
      <c r="I2836" s="30"/>
      <c r="J2836" s="30"/>
      <c r="K2836" s="30"/>
      <c r="L2836" s="30"/>
    </row>
    <row r="2837" spans="7:12" x14ac:dyDescent="0.25">
      <c r="G2837" s="30"/>
      <c r="H2837" s="30"/>
      <c r="I2837" s="30"/>
      <c r="J2837" s="30"/>
      <c r="K2837" s="30"/>
      <c r="L2837" s="30"/>
    </row>
    <row r="2838" spans="7:12" x14ac:dyDescent="0.25">
      <c r="G2838" s="30"/>
      <c r="H2838" s="30"/>
      <c r="I2838" s="30"/>
      <c r="J2838" s="30"/>
      <c r="K2838" s="30"/>
      <c r="L2838" s="30"/>
    </row>
    <row r="2839" spans="7:12" x14ac:dyDescent="0.25">
      <c r="G2839" s="30"/>
      <c r="H2839" s="30"/>
      <c r="I2839" s="30"/>
      <c r="J2839" s="30"/>
      <c r="K2839" s="30"/>
      <c r="L2839" s="30"/>
    </row>
    <row r="2840" spans="7:12" x14ac:dyDescent="0.25">
      <c r="G2840" s="30"/>
      <c r="H2840" s="30"/>
      <c r="I2840" s="30"/>
      <c r="J2840" s="30"/>
      <c r="K2840" s="30"/>
      <c r="L2840" s="30"/>
    </row>
    <row r="2841" spans="7:12" x14ac:dyDescent="0.25">
      <c r="G2841" s="30"/>
      <c r="H2841" s="30"/>
      <c r="I2841" s="30"/>
      <c r="J2841" s="30"/>
      <c r="K2841" s="30"/>
      <c r="L2841" s="30"/>
    </row>
    <row r="2842" spans="7:12" x14ac:dyDescent="0.25">
      <c r="G2842" s="30"/>
      <c r="H2842" s="30"/>
      <c r="I2842" s="30"/>
      <c r="J2842" s="30"/>
      <c r="K2842" s="30"/>
      <c r="L2842" s="30"/>
    </row>
    <row r="2843" spans="7:12" x14ac:dyDescent="0.25">
      <c r="G2843" s="30"/>
      <c r="H2843" s="30"/>
      <c r="I2843" s="30"/>
      <c r="J2843" s="30"/>
      <c r="K2843" s="30"/>
      <c r="L2843" s="30"/>
    </row>
    <row r="2844" spans="7:12" x14ac:dyDescent="0.25">
      <c r="G2844" s="30"/>
      <c r="H2844" s="30"/>
      <c r="I2844" s="30"/>
      <c r="J2844" s="30"/>
      <c r="K2844" s="30"/>
      <c r="L2844" s="30"/>
    </row>
    <row r="2845" spans="7:12" x14ac:dyDescent="0.25">
      <c r="G2845" s="30"/>
      <c r="H2845" s="30"/>
      <c r="I2845" s="30"/>
      <c r="J2845" s="30"/>
      <c r="K2845" s="30"/>
      <c r="L2845" s="30"/>
    </row>
    <row r="2846" spans="7:12" x14ac:dyDescent="0.25">
      <c r="G2846" s="30"/>
      <c r="H2846" s="30"/>
      <c r="I2846" s="30"/>
      <c r="J2846" s="30"/>
      <c r="K2846" s="30"/>
      <c r="L2846" s="30"/>
    </row>
    <row r="2847" spans="7:12" x14ac:dyDescent="0.25">
      <c r="G2847" s="30"/>
      <c r="H2847" s="30"/>
      <c r="I2847" s="30"/>
      <c r="J2847" s="30"/>
      <c r="K2847" s="30"/>
      <c r="L2847" s="30"/>
    </row>
    <row r="2848" spans="7:12" x14ac:dyDescent="0.25">
      <c r="G2848" s="30"/>
      <c r="H2848" s="30"/>
      <c r="I2848" s="30"/>
      <c r="J2848" s="30"/>
      <c r="K2848" s="30"/>
      <c r="L2848" s="30"/>
    </row>
    <row r="2849" spans="7:12" x14ac:dyDescent="0.25">
      <c r="G2849" s="30"/>
      <c r="H2849" s="30"/>
      <c r="I2849" s="30"/>
      <c r="J2849" s="30"/>
      <c r="K2849" s="30"/>
      <c r="L2849" s="30"/>
    </row>
    <row r="2850" spans="7:12" x14ac:dyDescent="0.25">
      <c r="G2850" s="30"/>
      <c r="H2850" s="30"/>
      <c r="I2850" s="30"/>
      <c r="J2850" s="30"/>
      <c r="K2850" s="30"/>
      <c r="L2850" s="30"/>
    </row>
    <row r="2851" spans="7:12" x14ac:dyDescent="0.25">
      <c r="G2851" s="30"/>
      <c r="H2851" s="30"/>
      <c r="I2851" s="30"/>
      <c r="J2851" s="30"/>
      <c r="K2851" s="30"/>
      <c r="L2851" s="30"/>
    </row>
    <row r="2852" spans="7:12" x14ac:dyDescent="0.25">
      <c r="G2852" s="30"/>
      <c r="H2852" s="30"/>
      <c r="I2852" s="30"/>
      <c r="J2852" s="30"/>
      <c r="K2852" s="30"/>
      <c r="L2852" s="30"/>
    </row>
    <row r="2853" spans="7:12" x14ac:dyDescent="0.25">
      <c r="G2853" s="30"/>
      <c r="H2853" s="30"/>
      <c r="I2853" s="30"/>
      <c r="J2853" s="30"/>
      <c r="K2853" s="30"/>
      <c r="L2853" s="30"/>
    </row>
    <row r="2854" spans="7:12" x14ac:dyDescent="0.25">
      <c r="G2854" s="30"/>
      <c r="H2854" s="30"/>
      <c r="I2854" s="30"/>
      <c r="J2854" s="30"/>
      <c r="K2854" s="30"/>
      <c r="L2854" s="30"/>
    </row>
    <row r="2855" spans="7:12" x14ac:dyDescent="0.25">
      <c r="G2855" s="30"/>
      <c r="H2855" s="30"/>
      <c r="I2855" s="30"/>
      <c r="J2855" s="30"/>
      <c r="K2855" s="30"/>
      <c r="L2855" s="30"/>
    </row>
    <row r="2856" spans="7:12" x14ac:dyDescent="0.25">
      <c r="G2856" s="30"/>
      <c r="H2856" s="30"/>
      <c r="I2856" s="30"/>
      <c r="J2856" s="30"/>
      <c r="K2856" s="30"/>
      <c r="L2856" s="30"/>
    </row>
    <row r="2857" spans="7:12" x14ac:dyDescent="0.25">
      <c r="G2857" s="30"/>
      <c r="H2857" s="30"/>
      <c r="I2857" s="30"/>
      <c r="J2857" s="30"/>
      <c r="K2857" s="30"/>
      <c r="L2857" s="30"/>
    </row>
    <row r="2858" spans="7:12" x14ac:dyDescent="0.25">
      <c r="G2858" s="30"/>
      <c r="H2858" s="30"/>
      <c r="I2858" s="30"/>
      <c r="J2858" s="30"/>
      <c r="K2858" s="30"/>
      <c r="L2858" s="30"/>
    </row>
    <row r="2859" spans="7:12" x14ac:dyDescent="0.25">
      <c r="G2859" s="30"/>
      <c r="H2859" s="30"/>
      <c r="I2859" s="30"/>
      <c r="J2859" s="30"/>
      <c r="K2859" s="30"/>
      <c r="L2859" s="30"/>
    </row>
    <row r="2860" spans="7:12" x14ac:dyDescent="0.25">
      <c r="G2860" s="30"/>
      <c r="H2860" s="30"/>
      <c r="I2860" s="30"/>
      <c r="J2860" s="30"/>
      <c r="K2860" s="30"/>
      <c r="L2860" s="30"/>
    </row>
    <row r="2861" spans="7:12" x14ac:dyDescent="0.25">
      <c r="G2861" s="30"/>
      <c r="H2861" s="30"/>
      <c r="I2861" s="30"/>
      <c r="J2861" s="30"/>
      <c r="K2861" s="30"/>
      <c r="L2861" s="30"/>
    </row>
    <row r="2862" spans="7:12" x14ac:dyDescent="0.25">
      <c r="G2862" s="30"/>
      <c r="H2862" s="30"/>
      <c r="I2862" s="30"/>
      <c r="J2862" s="30"/>
      <c r="K2862" s="30"/>
      <c r="L2862" s="30"/>
    </row>
    <row r="2863" spans="7:12" x14ac:dyDescent="0.25">
      <c r="G2863" s="30"/>
      <c r="H2863" s="30"/>
      <c r="I2863" s="30"/>
      <c r="J2863" s="30"/>
      <c r="K2863" s="30"/>
      <c r="L2863" s="30"/>
    </row>
    <row r="2864" spans="7:12" x14ac:dyDescent="0.25">
      <c r="G2864" s="30"/>
      <c r="H2864" s="30"/>
      <c r="I2864" s="30"/>
      <c r="J2864" s="30"/>
      <c r="K2864" s="30"/>
      <c r="L2864" s="30"/>
    </row>
    <row r="2865" spans="7:12" x14ac:dyDescent="0.25">
      <c r="G2865" s="30"/>
      <c r="H2865" s="30"/>
      <c r="I2865" s="30"/>
      <c r="J2865" s="30"/>
      <c r="K2865" s="30"/>
      <c r="L2865" s="30"/>
    </row>
    <row r="2866" spans="7:12" x14ac:dyDescent="0.25">
      <c r="G2866" s="30"/>
      <c r="H2866" s="30"/>
      <c r="I2866" s="30"/>
      <c r="J2866" s="30"/>
      <c r="K2866" s="30"/>
      <c r="L2866" s="30"/>
    </row>
    <row r="2867" spans="7:12" x14ac:dyDescent="0.25">
      <c r="G2867" s="30"/>
      <c r="H2867" s="30"/>
      <c r="I2867" s="30"/>
      <c r="J2867" s="30"/>
      <c r="K2867" s="30"/>
      <c r="L2867" s="30"/>
    </row>
    <row r="2868" spans="7:12" x14ac:dyDescent="0.25">
      <c r="G2868" s="30"/>
      <c r="H2868" s="30"/>
      <c r="I2868" s="30"/>
      <c r="J2868" s="30"/>
      <c r="K2868" s="30"/>
      <c r="L2868" s="30"/>
    </row>
    <row r="2869" spans="7:12" x14ac:dyDescent="0.25">
      <c r="G2869" s="30"/>
      <c r="H2869" s="30"/>
      <c r="I2869" s="30"/>
      <c r="J2869" s="30"/>
      <c r="K2869" s="30"/>
      <c r="L2869" s="30"/>
    </row>
    <row r="2870" spans="7:12" x14ac:dyDescent="0.25">
      <c r="G2870" s="30"/>
      <c r="H2870" s="30"/>
      <c r="I2870" s="30"/>
      <c r="J2870" s="30"/>
      <c r="K2870" s="30"/>
      <c r="L2870" s="30"/>
    </row>
    <row r="2871" spans="7:12" x14ac:dyDescent="0.25">
      <c r="G2871" s="30"/>
      <c r="H2871" s="30"/>
      <c r="I2871" s="30"/>
      <c r="J2871" s="30"/>
      <c r="K2871" s="30"/>
      <c r="L2871" s="30"/>
    </row>
    <row r="2872" spans="7:12" x14ac:dyDescent="0.25">
      <c r="G2872" s="30"/>
      <c r="H2872" s="30"/>
      <c r="I2872" s="30"/>
      <c r="J2872" s="30"/>
      <c r="K2872" s="30"/>
      <c r="L2872" s="30"/>
    </row>
    <row r="2873" spans="7:12" x14ac:dyDescent="0.25">
      <c r="G2873" s="30"/>
      <c r="H2873" s="30"/>
      <c r="I2873" s="30"/>
      <c r="J2873" s="30"/>
      <c r="K2873" s="30"/>
      <c r="L2873" s="30"/>
    </row>
    <row r="2874" spans="7:12" x14ac:dyDescent="0.25">
      <c r="G2874" s="30"/>
      <c r="H2874" s="30"/>
      <c r="I2874" s="30"/>
      <c r="J2874" s="30"/>
      <c r="K2874" s="30"/>
      <c r="L2874" s="30"/>
    </row>
    <row r="2875" spans="7:12" x14ac:dyDescent="0.25">
      <c r="G2875" s="30"/>
      <c r="H2875" s="30"/>
      <c r="I2875" s="30"/>
      <c r="J2875" s="30"/>
      <c r="K2875" s="30"/>
      <c r="L2875" s="30"/>
    </row>
    <row r="2876" spans="7:12" x14ac:dyDescent="0.25">
      <c r="G2876" s="30"/>
      <c r="H2876" s="30"/>
      <c r="I2876" s="30"/>
      <c r="J2876" s="30"/>
      <c r="K2876" s="30"/>
      <c r="L2876" s="30"/>
    </row>
    <row r="2877" spans="7:12" x14ac:dyDescent="0.25">
      <c r="G2877" s="30"/>
      <c r="H2877" s="30"/>
      <c r="I2877" s="30"/>
      <c r="J2877" s="30"/>
      <c r="K2877" s="30"/>
      <c r="L2877" s="30"/>
    </row>
    <row r="2878" spans="7:12" x14ac:dyDescent="0.25">
      <c r="G2878" s="30"/>
      <c r="H2878" s="30"/>
      <c r="I2878" s="30"/>
      <c r="J2878" s="30"/>
      <c r="K2878" s="30"/>
      <c r="L2878" s="30"/>
    </row>
    <row r="2879" spans="7:12" x14ac:dyDescent="0.25">
      <c r="G2879" s="30"/>
      <c r="H2879" s="30"/>
      <c r="I2879" s="30"/>
      <c r="J2879" s="30"/>
      <c r="K2879" s="30"/>
      <c r="L2879" s="30"/>
    </row>
    <row r="2880" spans="7:12" x14ac:dyDescent="0.25">
      <c r="G2880" s="30"/>
      <c r="H2880" s="30"/>
      <c r="I2880" s="30"/>
      <c r="J2880" s="30"/>
      <c r="K2880" s="30"/>
      <c r="L2880" s="30"/>
    </row>
    <row r="2881" spans="7:12" x14ac:dyDescent="0.25">
      <c r="G2881" s="30"/>
      <c r="H2881" s="30"/>
      <c r="I2881" s="30"/>
      <c r="J2881" s="30"/>
      <c r="K2881" s="30"/>
      <c r="L2881" s="30"/>
    </row>
    <row r="2882" spans="7:12" x14ac:dyDescent="0.25">
      <c r="G2882" s="30"/>
      <c r="H2882" s="30"/>
      <c r="I2882" s="30"/>
      <c r="J2882" s="30"/>
      <c r="K2882" s="30"/>
      <c r="L2882" s="30"/>
    </row>
    <row r="2883" spans="7:12" x14ac:dyDescent="0.25">
      <c r="G2883" s="30"/>
      <c r="H2883" s="30"/>
      <c r="I2883" s="30"/>
      <c r="J2883" s="30"/>
      <c r="K2883" s="30"/>
      <c r="L2883" s="30"/>
    </row>
    <row r="2884" spans="7:12" x14ac:dyDescent="0.25">
      <c r="G2884" s="30"/>
      <c r="H2884" s="30"/>
      <c r="I2884" s="30"/>
      <c r="J2884" s="30"/>
      <c r="K2884" s="30"/>
      <c r="L2884" s="30"/>
    </row>
    <row r="2885" spans="7:12" x14ac:dyDescent="0.25">
      <c r="G2885" s="30"/>
      <c r="H2885" s="30"/>
      <c r="I2885" s="30"/>
      <c r="J2885" s="30"/>
      <c r="K2885" s="30"/>
      <c r="L2885" s="30"/>
    </row>
    <row r="2886" spans="7:12" x14ac:dyDescent="0.25">
      <c r="G2886" s="30"/>
      <c r="H2886" s="30"/>
      <c r="I2886" s="30"/>
      <c r="J2886" s="30"/>
      <c r="K2886" s="30"/>
      <c r="L2886" s="30"/>
    </row>
    <row r="2887" spans="7:12" x14ac:dyDescent="0.25">
      <c r="G2887" s="30"/>
      <c r="H2887" s="30"/>
      <c r="I2887" s="30"/>
      <c r="J2887" s="30"/>
      <c r="K2887" s="30"/>
      <c r="L2887" s="30"/>
    </row>
    <row r="2888" spans="7:12" x14ac:dyDescent="0.25">
      <c r="G2888" s="30"/>
      <c r="H2888" s="30"/>
      <c r="I2888" s="30"/>
      <c r="J2888" s="30"/>
      <c r="K2888" s="30"/>
      <c r="L2888" s="30"/>
    </row>
    <row r="2889" spans="7:12" x14ac:dyDescent="0.25">
      <c r="G2889" s="30"/>
      <c r="H2889" s="30"/>
      <c r="I2889" s="30"/>
      <c r="J2889" s="30"/>
      <c r="K2889" s="30"/>
      <c r="L2889" s="30"/>
    </row>
    <row r="2890" spans="7:12" x14ac:dyDescent="0.25">
      <c r="G2890" s="30"/>
      <c r="H2890" s="30"/>
      <c r="I2890" s="30"/>
      <c r="J2890" s="30"/>
      <c r="K2890" s="30"/>
      <c r="L2890" s="30"/>
    </row>
    <row r="2891" spans="7:12" x14ac:dyDescent="0.25">
      <c r="G2891" s="30"/>
      <c r="H2891" s="30"/>
      <c r="I2891" s="30"/>
      <c r="J2891" s="30"/>
      <c r="K2891" s="30"/>
      <c r="L2891" s="30"/>
    </row>
    <row r="2892" spans="7:12" x14ac:dyDescent="0.25">
      <c r="G2892" s="30"/>
      <c r="H2892" s="30"/>
      <c r="I2892" s="30"/>
      <c r="J2892" s="30"/>
      <c r="K2892" s="30"/>
      <c r="L2892" s="30"/>
    </row>
    <row r="2893" spans="7:12" x14ac:dyDescent="0.25">
      <c r="G2893" s="30"/>
      <c r="H2893" s="30"/>
      <c r="I2893" s="30"/>
      <c r="J2893" s="30"/>
      <c r="K2893" s="30"/>
      <c r="L2893" s="30"/>
    </row>
    <row r="2894" spans="7:12" x14ac:dyDescent="0.25">
      <c r="G2894" s="30"/>
      <c r="H2894" s="30"/>
      <c r="I2894" s="30"/>
      <c r="J2894" s="30"/>
      <c r="K2894" s="30"/>
      <c r="L2894" s="30"/>
    </row>
    <row r="2895" spans="7:12" x14ac:dyDescent="0.25">
      <c r="G2895" s="30"/>
      <c r="H2895" s="30"/>
      <c r="I2895" s="30"/>
      <c r="J2895" s="30"/>
      <c r="K2895" s="30"/>
      <c r="L2895" s="30"/>
    </row>
    <row r="2896" spans="7:12" x14ac:dyDescent="0.25">
      <c r="G2896" s="30"/>
      <c r="H2896" s="30"/>
      <c r="I2896" s="30"/>
      <c r="J2896" s="30"/>
      <c r="K2896" s="30"/>
      <c r="L2896" s="30"/>
    </row>
    <row r="2897" spans="7:12" x14ac:dyDescent="0.25">
      <c r="G2897" s="30"/>
      <c r="H2897" s="30"/>
      <c r="I2897" s="30"/>
      <c r="J2897" s="30"/>
      <c r="K2897" s="30"/>
      <c r="L2897" s="30"/>
    </row>
    <row r="2898" spans="7:12" x14ac:dyDescent="0.25">
      <c r="G2898" s="30"/>
      <c r="H2898" s="30"/>
      <c r="I2898" s="30"/>
      <c r="J2898" s="30"/>
      <c r="K2898" s="30"/>
      <c r="L2898" s="30"/>
    </row>
    <row r="2899" spans="7:12" x14ac:dyDescent="0.25">
      <c r="G2899" s="30"/>
      <c r="H2899" s="30"/>
      <c r="I2899" s="30"/>
      <c r="J2899" s="30"/>
      <c r="K2899" s="30"/>
      <c r="L2899" s="30"/>
    </row>
    <row r="2900" spans="7:12" x14ac:dyDescent="0.25">
      <c r="G2900" s="30"/>
      <c r="H2900" s="30"/>
      <c r="I2900" s="30"/>
      <c r="J2900" s="30"/>
      <c r="K2900" s="30"/>
      <c r="L2900" s="30"/>
    </row>
    <row r="2901" spans="7:12" x14ac:dyDescent="0.25">
      <c r="G2901" s="30"/>
      <c r="H2901" s="30"/>
      <c r="I2901" s="30"/>
      <c r="J2901" s="30"/>
      <c r="K2901" s="30"/>
      <c r="L2901" s="30"/>
    </row>
    <row r="2902" spans="7:12" x14ac:dyDescent="0.25">
      <c r="G2902" s="30"/>
      <c r="H2902" s="30"/>
      <c r="I2902" s="30"/>
      <c r="J2902" s="30"/>
      <c r="K2902" s="30"/>
      <c r="L2902" s="30"/>
    </row>
    <row r="2903" spans="7:12" x14ac:dyDescent="0.25">
      <c r="G2903" s="30"/>
      <c r="H2903" s="30"/>
      <c r="I2903" s="30"/>
      <c r="J2903" s="30"/>
      <c r="K2903" s="30"/>
      <c r="L2903" s="30"/>
    </row>
    <row r="2904" spans="7:12" x14ac:dyDescent="0.25">
      <c r="G2904" s="30"/>
      <c r="H2904" s="30"/>
      <c r="I2904" s="30"/>
      <c r="J2904" s="30"/>
      <c r="K2904" s="30"/>
      <c r="L2904" s="30"/>
    </row>
    <row r="2905" spans="7:12" x14ac:dyDescent="0.25">
      <c r="G2905" s="30"/>
      <c r="H2905" s="30"/>
      <c r="I2905" s="30"/>
      <c r="J2905" s="30"/>
      <c r="K2905" s="30"/>
      <c r="L2905" s="30"/>
    </row>
    <row r="2906" spans="7:12" x14ac:dyDescent="0.25">
      <c r="G2906" s="30"/>
      <c r="H2906" s="30"/>
      <c r="I2906" s="30"/>
      <c r="J2906" s="30"/>
      <c r="K2906" s="30"/>
      <c r="L2906" s="30"/>
    </row>
    <row r="2907" spans="7:12" x14ac:dyDescent="0.25">
      <c r="G2907" s="30"/>
      <c r="H2907" s="30"/>
      <c r="I2907" s="30"/>
      <c r="J2907" s="30"/>
      <c r="K2907" s="30"/>
      <c r="L2907" s="30"/>
    </row>
    <row r="2908" spans="7:12" x14ac:dyDescent="0.25">
      <c r="G2908" s="30"/>
      <c r="H2908" s="30"/>
      <c r="I2908" s="30"/>
      <c r="J2908" s="30"/>
      <c r="K2908" s="30"/>
      <c r="L2908" s="30"/>
    </row>
    <row r="2909" spans="7:12" x14ac:dyDescent="0.25">
      <c r="G2909" s="30"/>
      <c r="H2909" s="30"/>
      <c r="I2909" s="30"/>
      <c r="J2909" s="30"/>
      <c r="K2909" s="30"/>
      <c r="L2909" s="30"/>
    </row>
    <row r="2910" spans="7:12" x14ac:dyDescent="0.25">
      <c r="G2910" s="30"/>
      <c r="H2910" s="30"/>
      <c r="I2910" s="30"/>
      <c r="J2910" s="30"/>
      <c r="K2910" s="30"/>
      <c r="L2910" s="30"/>
    </row>
    <row r="2911" spans="7:12" x14ac:dyDescent="0.25">
      <c r="G2911" s="30"/>
      <c r="H2911" s="30"/>
      <c r="I2911" s="30"/>
      <c r="J2911" s="30"/>
      <c r="K2911" s="30"/>
      <c r="L2911" s="30"/>
    </row>
    <row r="2912" spans="7:12" x14ac:dyDescent="0.25">
      <c r="G2912" s="30"/>
      <c r="H2912" s="30"/>
      <c r="I2912" s="30"/>
      <c r="J2912" s="30"/>
      <c r="K2912" s="30"/>
      <c r="L2912" s="30"/>
    </row>
    <row r="2913" spans="7:12" x14ac:dyDescent="0.25">
      <c r="G2913" s="30"/>
      <c r="H2913" s="30"/>
      <c r="I2913" s="30"/>
      <c r="J2913" s="30"/>
      <c r="K2913" s="30"/>
      <c r="L2913" s="30"/>
    </row>
    <row r="2914" spans="7:12" x14ac:dyDescent="0.25">
      <c r="G2914" s="30"/>
      <c r="H2914" s="30"/>
      <c r="I2914" s="30"/>
      <c r="J2914" s="30"/>
      <c r="K2914" s="30"/>
      <c r="L2914" s="30"/>
    </row>
    <row r="2915" spans="7:12" x14ac:dyDescent="0.25">
      <c r="G2915" s="30"/>
      <c r="H2915" s="30"/>
      <c r="I2915" s="30"/>
      <c r="J2915" s="30"/>
      <c r="K2915" s="30"/>
      <c r="L2915" s="30"/>
    </row>
    <row r="2916" spans="7:12" x14ac:dyDescent="0.25">
      <c r="G2916" s="30"/>
      <c r="H2916" s="30"/>
      <c r="I2916" s="30"/>
      <c r="J2916" s="30"/>
      <c r="K2916" s="30"/>
      <c r="L2916" s="30"/>
    </row>
    <row r="2917" spans="7:12" x14ac:dyDescent="0.25">
      <c r="G2917" s="30"/>
      <c r="H2917" s="30"/>
      <c r="I2917" s="30"/>
      <c r="J2917" s="30"/>
      <c r="K2917" s="30"/>
      <c r="L2917" s="30"/>
    </row>
    <row r="2918" spans="7:12" x14ac:dyDescent="0.25">
      <c r="G2918" s="30"/>
      <c r="H2918" s="30"/>
      <c r="I2918" s="30"/>
      <c r="J2918" s="30"/>
      <c r="K2918" s="30"/>
      <c r="L2918" s="30"/>
    </row>
    <row r="2919" spans="7:12" x14ac:dyDescent="0.25">
      <c r="G2919" s="30"/>
      <c r="H2919" s="30"/>
      <c r="I2919" s="30"/>
      <c r="J2919" s="30"/>
      <c r="K2919" s="30"/>
      <c r="L2919" s="30"/>
    </row>
    <row r="2920" spans="7:12" x14ac:dyDescent="0.25">
      <c r="G2920" s="30"/>
      <c r="H2920" s="30"/>
      <c r="I2920" s="30"/>
      <c r="J2920" s="30"/>
      <c r="K2920" s="30"/>
      <c r="L2920" s="30"/>
    </row>
    <row r="2921" spans="7:12" x14ac:dyDescent="0.25">
      <c r="G2921" s="30"/>
      <c r="H2921" s="30"/>
      <c r="I2921" s="30"/>
      <c r="J2921" s="30"/>
      <c r="K2921" s="30"/>
      <c r="L2921" s="30"/>
    </row>
    <row r="2922" spans="7:12" x14ac:dyDescent="0.25">
      <c r="G2922" s="30"/>
      <c r="H2922" s="30"/>
      <c r="I2922" s="30"/>
      <c r="J2922" s="30"/>
      <c r="K2922" s="30"/>
      <c r="L2922" s="30"/>
    </row>
    <row r="2923" spans="7:12" x14ac:dyDescent="0.25">
      <c r="G2923" s="30"/>
      <c r="H2923" s="30"/>
      <c r="I2923" s="30"/>
      <c r="J2923" s="30"/>
      <c r="K2923" s="30"/>
      <c r="L2923" s="30"/>
    </row>
    <row r="2924" spans="7:12" x14ac:dyDescent="0.25">
      <c r="G2924" s="30"/>
      <c r="H2924" s="30"/>
      <c r="I2924" s="30"/>
      <c r="J2924" s="30"/>
      <c r="K2924" s="30"/>
      <c r="L2924" s="30"/>
    </row>
    <row r="2925" spans="7:12" x14ac:dyDescent="0.25">
      <c r="G2925" s="30"/>
      <c r="H2925" s="30"/>
      <c r="I2925" s="30"/>
      <c r="J2925" s="30"/>
      <c r="K2925" s="30"/>
      <c r="L2925" s="30"/>
    </row>
    <row r="2926" spans="7:12" x14ac:dyDescent="0.25">
      <c r="G2926" s="30"/>
      <c r="H2926" s="30"/>
      <c r="I2926" s="30"/>
      <c r="J2926" s="30"/>
      <c r="K2926" s="30"/>
      <c r="L2926" s="30"/>
    </row>
    <row r="2927" spans="7:12" x14ac:dyDescent="0.25">
      <c r="G2927" s="30"/>
      <c r="H2927" s="30"/>
      <c r="I2927" s="30"/>
      <c r="J2927" s="30"/>
      <c r="K2927" s="30"/>
      <c r="L2927" s="30"/>
    </row>
    <row r="2928" spans="7:12" x14ac:dyDescent="0.25">
      <c r="G2928" s="30"/>
      <c r="H2928" s="30"/>
      <c r="I2928" s="30"/>
      <c r="J2928" s="30"/>
      <c r="K2928" s="30"/>
      <c r="L2928" s="30"/>
    </row>
    <row r="2929" spans="7:12" x14ac:dyDescent="0.25">
      <c r="G2929" s="30"/>
      <c r="H2929" s="30"/>
      <c r="I2929" s="30"/>
      <c r="J2929" s="30"/>
      <c r="K2929" s="30"/>
      <c r="L2929" s="30"/>
    </row>
    <row r="2930" spans="7:12" x14ac:dyDescent="0.25">
      <c r="G2930" s="30"/>
      <c r="H2930" s="30"/>
      <c r="I2930" s="30"/>
      <c r="J2930" s="30"/>
      <c r="K2930" s="30"/>
      <c r="L2930" s="30"/>
    </row>
    <row r="2931" spans="7:12" x14ac:dyDescent="0.25">
      <c r="G2931" s="30"/>
      <c r="H2931" s="30"/>
      <c r="I2931" s="30"/>
      <c r="J2931" s="30"/>
      <c r="K2931" s="30"/>
      <c r="L2931" s="30"/>
    </row>
    <row r="2932" spans="7:12" x14ac:dyDescent="0.25">
      <c r="G2932" s="30"/>
      <c r="H2932" s="30"/>
      <c r="I2932" s="30"/>
      <c r="J2932" s="30"/>
      <c r="K2932" s="30"/>
      <c r="L2932" s="30"/>
    </row>
    <row r="2933" spans="7:12" x14ac:dyDescent="0.25">
      <c r="G2933" s="30"/>
      <c r="H2933" s="30"/>
      <c r="I2933" s="30"/>
      <c r="J2933" s="30"/>
      <c r="K2933" s="30"/>
      <c r="L2933" s="30"/>
    </row>
    <row r="2934" spans="7:12" x14ac:dyDescent="0.25">
      <c r="G2934" s="30"/>
      <c r="H2934" s="30"/>
      <c r="I2934" s="30"/>
      <c r="J2934" s="30"/>
      <c r="K2934" s="30"/>
      <c r="L2934" s="30"/>
    </row>
    <row r="2935" spans="7:12" x14ac:dyDescent="0.25">
      <c r="G2935" s="30"/>
      <c r="H2935" s="30"/>
      <c r="I2935" s="30"/>
      <c r="J2935" s="30"/>
      <c r="K2935" s="30"/>
      <c r="L2935" s="30"/>
    </row>
    <row r="2936" spans="7:12" x14ac:dyDescent="0.25">
      <c r="G2936" s="30"/>
      <c r="H2936" s="30"/>
      <c r="I2936" s="30"/>
      <c r="J2936" s="30"/>
      <c r="K2936" s="30"/>
      <c r="L2936" s="30"/>
    </row>
    <row r="2937" spans="7:12" x14ac:dyDescent="0.25">
      <c r="G2937" s="30"/>
      <c r="H2937" s="30"/>
      <c r="I2937" s="30"/>
      <c r="J2937" s="30"/>
      <c r="K2937" s="30"/>
      <c r="L2937" s="30"/>
    </row>
    <row r="2938" spans="7:12" x14ac:dyDescent="0.25">
      <c r="G2938" s="30"/>
      <c r="H2938" s="30"/>
      <c r="I2938" s="30"/>
      <c r="J2938" s="30"/>
      <c r="K2938" s="30"/>
      <c r="L2938" s="30"/>
    </row>
    <row r="2939" spans="7:12" x14ac:dyDescent="0.25">
      <c r="G2939" s="30"/>
      <c r="H2939" s="30"/>
      <c r="I2939" s="30"/>
      <c r="J2939" s="30"/>
      <c r="K2939" s="30"/>
      <c r="L2939" s="30"/>
    </row>
    <row r="2940" spans="7:12" x14ac:dyDescent="0.25">
      <c r="G2940" s="30"/>
      <c r="H2940" s="30"/>
      <c r="I2940" s="30"/>
      <c r="J2940" s="30"/>
      <c r="K2940" s="30"/>
      <c r="L2940" s="30"/>
    </row>
    <row r="2941" spans="7:12" x14ac:dyDescent="0.25">
      <c r="G2941" s="30"/>
      <c r="H2941" s="30"/>
      <c r="I2941" s="30"/>
      <c r="J2941" s="30"/>
      <c r="K2941" s="30"/>
      <c r="L2941" s="30"/>
    </row>
    <row r="2942" spans="7:12" x14ac:dyDescent="0.25">
      <c r="G2942" s="30"/>
      <c r="H2942" s="30"/>
      <c r="I2942" s="30"/>
      <c r="J2942" s="30"/>
      <c r="K2942" s="30"/>
      <c r="L2942" s="30"/>
    </row>
    <row r="2943" spans="7:12" x14ac:dyDescent="0.25">
      <c r="G2943" s="30"/>
      <c r="H2943" s="30"/>
      <c r="I2943" s="30"/>
      <c r="J2943" s="30"/>
      <c r="K2943" s="30"/>
      <c r="L2943" s="30"/>
    </row>
    <row r="2944" spans="7:12" x14ac:dyDescent="0.25">
      <c r="G2944" s="30"/>
      <c r="H2944" s="30"/>
      <c r="I2944" s="30"/>
      <c r="J2944" s="30"/>
      <c r="K2944" s="30"/>
      <c r="L2944" s="30"/>
    </row>
    <row r="2945" spans="7:12" x14ac:dyDescent="0.25">
      <c r="G2945" s="30"/>
      <c r="H2945" s="30"/>
      <c r="I2945" s="30"/>
      <c r="J2945" s="30"/>
      <c r="K2945" s="30"/>
      <c r="L2945" s="30"/>
    </row>
    <row r="2946" spans="7:12" x14ac:dyDescent="0.25">
      <c r="G2946" s="30"/>
      <c r="H2946" s="30"/>
      <c r="I2946" s="30"/>
      <c r="J2946" s="30"/>
      <c r="K2946" s="30"/>
      <c r="L2946" s="30"/>
    </row>
    <row r="2947" spans="7:12" x14ac:dyDescent="0.25">
      <c r="G2947" s="30"/>
      <c r="H2947" s="30"/>
      <c r="I2947" s="30"/>
      <c r="J2947" s="30"/>
      <c r="K2947" s="30"/>
      <c r="L2947" s="30"/>
    </row>
    <row r="2948" spans="7:12" x14ac:dyDescent="0.25">
      <c r="G2948" s="30"/>
      <c r="H2948" s="30"/>
      <c r="I2948" s="30"/>
      <c r="J2948" s="30"/>
      <c r="K2948" s="30"/>
      <c r="L2948" s="30"/>
    </row>
    <row r="2949" spans="7:12" x14ac:dyDescent="0.25">
      <c r="G2949" s="30"/>
      <c r="H2949" s="30"/>
      <c r="I2949" s="30"/>
      <c r="J2949" s="30"/>
      <c r="K2949" s="30"/>
      <c r="L2949" s="30"/>
    </row>
    <row r="2950" spans="7:12" x14ac:dyDescent="0.25">
      <c r="G2950" s="30"/>
      <c r="H2950" s="30"/>
      <c r="I2950" s="30"/>
      <c r="J2950" s="30"/>
      <c r="K2950" s="30"/>
      <c r="L2950" s="30"/>
    </row>
    <row r="2951" spans="7:12" x14ac:dyDescent="0.25">
      <c r="G2951" s="30"/>
      <c r="H2951" s="30"/>
      <c r="I2951" s="30"/>
      <c r="J2951" s="30"/>
      <c r="K2951" s="30"/>
      <c r="L2951" s="30"/>
    </row>
    <row r="2952" spans="7:12" x14ac:dyDescent="0.25">
      <c r="G2952" s="30"/>
      <c r="H2952" s="30"/>
      <c r="I2952" s="30"/>
      <c r="J2952" s="30"/>
      <c r="K2952" s="30"/>
      <c r="L2952" s="30"/>
    </row>
    <row r="2953" spans="7:12" x14ac:dyDescent="0.25">
      <c r="G2953" s="30"/>
      <c r="H2953" s="30"/>
      <c r="I2953" s="30"/>
      <c r="J2953" s="30"/>
      <c r="K2953" s="30"/>
      <c r="L2953" s="30"/>
    </row>
    <row r="2954" spans="7:12" x14ac:dyDescent="0.25">
      <c r="G2954" s="30"/>
      <c r="H2954" s="30"/>
      <c r="I2954" s="30"/>
      <c r="J2954" s="30"/>
      <c r="K2954" s="30"/>
      <c r="L2954" s="30"/>
    </row>
    <row r="2955" spans="7:12" x14ac:dyDescent="0.25">
      <c r="G2955" s="30"/>
      <c r="H2955" s="30"/>
      <c r="I2955" s="30"/>
      <c r="J2955" s="30"/>
      <c r="K2955" s="30"/>
      <c r="L2955" s="30"/>
    </row>
    <row r="2956" spans="7:12" x14ac:dyDescent="0.25">
      <c r="G2956" s="30"/>
      <c r="H2956" s="30"/>
      <c r="I2956" s="30"/>
      <c r="J2956" s="30"/>
      <c r="K2956" s="30"/>
      <c r="L2956" s="30"/>
    </row>
    <row r="2957" spans="7:12" x14ac:dyDescent="0.25">
      <c r="G2957" s="30"/>
      <c r="H2957" s="30"/>
      <c r="I2957" s="30"/>
      <c r="J2957" s="30"/>
      <c r="K2957" s="30"/>
      <c r="L2957" s="30"/>
    </row>
    <row r="2958" spans="7:12" x14ac:dyDescent="0.25">
      <c r="G2958" s="30"/>
      <c r="H2958" s="30"/>
      <c r="I2958" s="30"/>
      <c r="J2958" s="30"/>
      <c r="K2958" s="30"/>
      <c r="L2958" s="30"/>
    </row>
    <row r="2959" spans="7:12" x14ac:dyDescent="0.25">
      <c r="G2959" s="30"/>
      <c r="H2959" s="30"/>
      <c r="I2959" s="30"/>
      <c r="J2959" s="30"/>
      <c r="K2959" s="30"/>
      <c r="L2959" s="30"/>
    </row>
    <row r="2960" spans="7:12" x14ac:dyDescent="0.25">
      <c r="G2960" s="30"/>
      <c r="H2960" s="30"/>
      <c r="I2960" s="30"/>
      <c r="J2960" s="30"/>
      <c r="K2960" s="30"/>
      <c r="L2960" s="30"/>
    </row>
    <row r="2961" spans="7:12" x14ac:dyDescent="0.25">
      <c r="G2961" s="30"/>
      <c r="H2961" s="30"/>
      <c r="I2961" s="30"/>
      <c r="J2961" s="30"/>
      <c r="K2961" s="30"/>
      <c r="L2961" s="30"/>
    </row>
    <row r="2962" spans="7:12" x14ac:dyDescent="0.25">
      <c r="G2962" s="30"/>
      <c r="H2962" s="30"/>
      <c r="I2962" s="30"/>
      <c r="J2962" s="30"/>
      <c r="K2962" s="30"/>
      <c r="L2962" s="30"/>
    </row>
    <row r="2963" spans="7:12" x14ac:dyDescent="0.25">
      <c r="G2963" s="30"/>
      <c r="H2963" s="30"/>
      <c r="I2963" s="30"/>
      <c r="J2963" s="30"/>
      <c r="K2963" s="30"/>
      <c r="L2963" s="30"/>
    </row>
    <row r="2964" spans="7:12" x14ac:dyDescent="0.25">
      <c r="G2964" s="30"/>
      <c r="H2964" s="30"/>
      <c r="I2964" s="30"/>
      <c r="J2964" s="30"/>
      <c r="K2964" s="30"/>
      <c r="L2964" s="30"/>
    </row>
    <row r="2965" spans="7:12" x14ac:dyDescent="0.25">
      <c r="G2965" s="30"/>
      <c r="H2965" s="30"/>
      <c r="I2965" s="30"/>
      <c r="J2965" s="30"/>
      <c r="K2965" s="30"/>
      <c r="L2965" s="30"/>
    </row>
    <row r="2966" spans="7:12" x14ac:dyDescent="0.25">
      <c r="G2966" s="30"/>
      <c r="H2966" s="30"/>
      <c r="I2966" s="30"/>
      <c r="J2966" s="30"/>
      <c r="K2966" s="30"/>
      <c r="L2966" s="30"/>
    </row>
    <row r="2967" spans="7:12" x14ac:dyDescent="0.25">
      <c r="G2967" s="30"/>
      <c r="H2967" s="30"/>
      <c r="I2967" s="30"/>
      <c r="J2967" s="30"/>
      <c r="K2967" s="30"/>
      <c r="L2967" s="30"/>
    </row>
    <row r="2968" spans="7:12" x14ac:dyDescent="0.25">
      <c r="G2968" s="30"/>
      <c r="H2968" s="30"/>
      <c r="I2968" s="30"/>
      <c r="J2968" s="30"/>
      <c r="K2968" s="30"/>
      <c r="L2968" s="30"/>
    </row>
    <row r="2969" spans="7:12" x14ac:dyDescent="0.25">
      <c r="G2969" s="30"/>
      <c r="H2969" s="30"/>
      <c r="I2969" s="30"/>
      <c r="J2969" s="30"/>
      <c r="K2969" s="30"/>
      <c r="L2969" s="30"/>
    </row>
    <row r="2970" spans="7:12" x14ac:dyDescent="0.25">
      <c r="G2970" s="30"/>
      <c r="H2970" s="30"/>
      <c r="I2970" s="30"/>
      <c r="J2970" s="30"/>
      <c r="K2970" s="30"/>
      <c r="L2970" s="30"/>
    </row>
    <row r="2971" spans="7:12" x14ac:dyDescent="0.25">
      <c r="G2971" s="30"/>
      <c r="H2971" s="30"/>
      <c r="I2971" s="30"/>
      <c r="J2971" s="30"/>
      <c r="K2971" s="30"/>
      <c r="L2971" s="30"/>
    </row>
    <row r="2972" spans="7:12" x14ac:dyDescent="0.25">
      <c r="G2972" s="30"/>
      <c r="H2972" s="30"/>
      <c r="I2972" s="30"/>
      <c r="J2972" s="30"/>
      <c r="K2972" s="30"/>
      <c r="L2972" s="30"/>
    </row>
    <row r="2973" spans="7:12" x14ac:dyDescent="0.25">
      <c r="G2973" s="30"/>
      <c r="H2973" s="30"/>
      <c r="I2973" s="30"/>
      <c r="J2973" s="30"/>
      <c r="K2973" s="30"/>
      <c r="L2973" s="30"/>
    </row>
    <row r="2974" spans="7:12" x14ac:dyDescent="0.25">
      <c r="G2974" s="30"/>
      <c r="H2974" s="30"/>
      <c r="I2974" s="30"/>
      <c r="J2974" s="30"/>
      <c r="K2974" s="30"/>
      <c r="L2974" s="30"/>
    </row>
    <row r="2975" spans="7:12" x14ac:dyDescent="0.25">
      <c r="G2975" s="30"/>
      <c r="H2975" s="30"/>
      <c r="I2975" s="30"/>
      <c r="J2975" s="30"/>
      <c r="K2975" s="30"/>
      <c r="L2975" s="30"/>
    </row>
    <row r="2976" spans="7:12" x14ac:dyDescent="0.25">
      <c r="G2976" s="30"/>
      <c r="H2976" s="30"/>
      <c r="I2976" s="30"/>
      <c r="J2976" s="30"/>
      <c r="K2976" s="30"/>
      <c r="L2976" s="30"/>
    </row>
    <row r="2977" spans="7:12" x14ac:dyDescent="0.25">
      <c r="G2977" s="30"/>
      <c r="H2977" s="30"/>
      <c r="I2977" s="30"/>
      <c r="J2977" s="30"/>
      <c r="K2977" s="30"/>
      <c r="L2977" s="30"/>
    </row>
    <row r="2978" spans="7:12" x14ac:dyDescent="0.25">
      <c r="G2978" s="30"/>
      <c r="H2978" s="30"/>
      <c r="I2978" s="30"/>
      <c r="J2978" s="30"/>
      <c r="K2978" s="30"/>
      <c r="L2978" s="30"/>
    </row>
    <row r="2979" spans="7:12" x14ac:dyDescent="0.25">
      <c r="G2979" s="30"/>
      <c r="H2979" s="30"/>
      <c r="I2979" s="30"/>
      <c r="J2979" s="30"/>
      <c r="K2979" s="30"/>
      <c r="L2979" s="30"/>
    </row>
    <row r="2980" spans="7:12" x14ac:dyDescent="0.25">
      <c r="G2980" s="30"/>
      <c r="H2980" s="30"/>
      <c r="I2980" s="30"/>
      <c r="J2980" s="30"/>
      <c r="K2980" s="30"/>
      <c r="L2980" s="30"/>
    </row>
    <row r="2981" spans="7:12" x14ac:dyDescent="0.25">
      <c r="G2981" s="30"/>
      <c r="H2981" s="30"/>
      <c r="I2981" s="30"/>
      <c r="J2981" s="30"/>
      <c r="K2981" s="30"/>
      <c r="L2981" s="30"/>
    </row>
    <row r="2982" spans="7:12" x14ac:dyDescent="0.25">
      <c r="G2982" s="30"/>
      <c r="H2982" s="30"/>
      <c r="I2982" s="30"/>
      <c r="J2982" s="30"/>
      <c r="K2982" s="30"/>
      <c r="L2982" s="30"/>
    </row>
    <row r="2983" spans="7:12" x14ac:dyDescent="0.25">
      <c r="G2983" s="30"/>
      <c r="H2983" s="30"/>
      <c r="I2983" s="30"/>
      <c r="J2983" s="30"/>
      <c r="K2983" s="30"/>
      <c r="L2983" s="30"/>
    </row>
    <row r="2984" spans="7:12" x14ac:dyDescent="0.25">
      <c r="G2984" s="30"/>
      <c r="H2984" s="30"/>
      <c r="I2984" s="30"/>
      <c r="J2984" s="30"/>
      <c r="K2984" s="30"/>
      <c r="L2984" s="30"/>
    </row>
    <row r="2985" spans="7:12" x14ac:dyDescent="0.25">
      <c r="G2985" s="30"/>
      <c r="H2985" s="30"/>
      <c r="I2985" s="30"/>
      <c r="J2985" s="30"/>
      <c r="K2985" s="30"/>
      <c r="L2985" s="30"/>
    </row>
    <row r="2986" spans="7:12" x14ac:dyDescent="0.25">
      <c r="G2986" s="30"/>
      <c r="H2986" s="30"/>
      <c r="I2986" s="30"/>
      <c r="J2986" s="30"/>
      <c r="K2986" s="30"/>
      <c r="L2986" s="30"/>
    </row>
    <row r="2987" spans="7:12" x14ac:dyDescent="0.25">
      <c r="G2987" s="30"/>
      <c r="H2987" s="30"/>
      <c r="I2987" s="30"/>
      <c r="J2987" s="30"/>
      <c r="K2987" s="30"/>
      <c r="L2987" s="30"/>
    </row>
    <row r="2988" spans="7:12" x14ac:dyDescent="0.25">
      <c r="G2988" s="30"/>
      <c r="H2988" s="30"/>
      <c r="I2988" s="30"/>
      <c r="J2988" s="30"/>
      <c r="K2988" s="30"/>
      <c r="L2988" s="30"/>
    </row>
    <row r="2989" spans="7:12" x14ac:dyDescent="0.25">
      <c r="G2989" s="30"/>
      <c r="H2989" s="30"/>
      <c r="I2989" s="30"/>
      <c r="J2989" s="30"/>
      <c r="K2989" s="30"/>
      <c r="L2989" s="30"/>
    </row>
    <row r="2990" spans="7:12" x14ac:dyDescent="0.25">
      <c r="G2990" s="30"/>
      <c r="H2990" s="30"/>
      <c r="I2990" s="30"/>
      <c r="J2990" s="30"/>
      <c r="K2990" s="30"/>
      <c r="L2990" s="30"/>
    </row>
    <row r="2991" spans="7:12" x14ac:dyDescent="0.25">
      <c r="G2991" s="30"/>
      <c r="H2991" s="30"/>
      <c r="I2991" s="30"/>
      <c r="J2991" s="30"/>
      <c r="K2991" s="30"/>
      <c r="L2991" s="30"/>
    </row>
    <row r="2992" spans="7:12" x14ac:dyDescent="0.25">
      <c r="G2992" s="30"/>
      <c r="H2992" s="30"/>
      <c r="I2992" s="30"/>
      <c r="J2992" s="30"/>
      <c r="K2992" s="30"/>
      <c r="L2992" s="30"/>
    </row>
    <row r="2993" spans="7:12" x14ac:dyDescent="0.25">
      <c r="G2993" s="30"/>
      <c r="H2993" s="30"/>
      <c r="I2993" s="30"/>
      <c r="J2993" s="30"/>
      <c r="K2993" s="30"/>
      <c r="L2993" s="30"/>
    </row>
    <row r="2994" spans="7:12" x14ac:dyDescent="0.25">
      <c r="G2994" s="30"/>
      <c r="H2994" s="30"/>
      <c r="I2994" s="30"/>
      <c r="J2994" s="30"/>
      <c r="K2994" s="30"/>
      <c r="L2994" s="30"/>
    </row>
    <row r="2995" spans="7:12" x14ac:dyDescent="0.25">
      <c r="G2995" s="30"/>
      <c r="H2995" s="30"/>
      <c r="I2995" s="30"/>
      <c r="J2995" s="30"/>
      <c r="K2995" s="30"/>
      <c r="L2995" s="30"/>
    </row>
    <row r="2996" spans="7:12" x14ac:dyDescent="0.25">
      <c r="G2996" s="30"/>
      <c r="H2996" s="30"/>
      <c r="I2996" s="30"/>
      <c r="J2996" s="30"/>
      <c r="K2996" s="30"/>
      <c r="L2996" s="30"/>
    </row>
    <row r="2997" spans="7:12" x14ac:dyDescent="0.25">
      <c r="G2997" s="30"/>
      <c r="H2997" s="30"/>
      <c r="I2997" s="30"/>
      <c r="J2997" s="30"/>
      <c r="K2997" s="30"/>
      <c r="L2997" s="30"/>
    </row>
    <row r="2998" spans="7:12" x14ac:dyDescent="0.25">
      <c r="G2998" s="30"/>
      <c r="H2998" s="30"/>
      <c r="I2998" s="30"/>
      <c r="J2998" s="30"/>
      <c r="K2998" s="30"/>
      <c r="L2998" s="30"/>
    </row>
    <row r="2999" spans="7:12" x14ac:dyDescent="0.25">
      <c r="G2999" s="30"/>
      <c r="H2999" s="30"/>
      <c r="I2999" s="30"/>
      <c r="J2999" s="30"/>
      <c r="K2999" s="30"/>
      <c r="L2999" s="30"/>
    </row>
    <row r="3000" spans="7:12" x14ac:dyDescent="0.25">
      <c r="G3000" s="30"/>
      <c r="H3000" s="30"/>
      <c r="I3000" s="30"/>
      <c r="J3000" s="30"/>
      <c r="K3000" s="30"/>
      <c r="L3000" s="30"/>
    </row>
    <row r="3001" spans="7:12" x14ac:dyDescent="0.25">
      <c r="G3001" s="30"/>
      <c r="H3001" s="30"/>
      <c r="I3001" s="30"/>
      <c r="J3001" s="30"/>
      <c r="K3001" s="30"/>
      <c r="L3001" s="30"/>
    </row>
    <row r="3002" spans="7:12" x14ac:dyDescent="0.25">
      <c r="G3002" s="30"/>
      <c r="H3002" s="30"/>
      <c r="I3002" s="30"/>
      <c r="J3002" s="30"/>
      <c r="K3002" s="30"/>
      <c r="L3002" s="30"/>
    </row>
    <row r="3003" spans="7:12" x14ac:dyDescent="0.25">
      <c r="G3003" s="30"/>
      <c r="H3003" s="30"/>
      <c r="I3003" s="30"/>
      <c r="J3003" s="30"/>
      <c r="K3003" s="30"/>
      <c r="L3003" s="30"/>
    </row>
    <row r="3004" spans="7:12" x14ac:dyDescent="0.25">
      <c r="G3004" s="30"/>
      <c r="H3004" s="30"/>
      <c r="I3004" s="30"/>
      <c r="J3004" s="30"/>
      <c r="K3004" s="30"/>
      <c r="L3004" s="30"/>
    </row>
    <row r="3005" spans="7:12" x14ac:dyDescent="0.25">
      <c r="G3005" s="30"/>
      <c r="H3005" s="30"/>
      <c r="I3005" s="30"/>
      <c r="J3005" s="30"/>
      <c r="K3005" s="30"/>
      <c r="L3005" s="30"/>
    </row>
    <row r="3006" spans="7:12" x14ac:dyDescent="0.25">
      <c r="G3006" s="30"/>
      <c r="H3006" s="30"/>
      <c r="I3006" s="30"/>
      <c r="J3006" s="30"/>
      <c r="K3006" s="30"/>
      <c r="L3006" s="30"/>
    </row>
    <row r="3007" spans="7:12" x14ac:dyDescent="0.25">
      <c r="G3007" s="30"/>
      <c r="H3007" s="30"/>
      <c r="I3007" s="30"/>
      <c r="J3007" s="30"/>
      <c r="K3007" s="30"/>
      <c r="L3007" s="30"/>
    </row>
    <row r="3008" spans="7:12" x14ac:dyDescent="0.25">
      <c r="G3008" s="30"/>
      <c r="H3008" s="30"/>
      <c r="I3008" s="30"/>
      <c r="J3008" s="30"/>
      <c r="K3008" s="30"/>
      <c r="L3008" s="30"/>
    </row>
    <row r="3009" spans="7:12" x14ac:dyDescent="0.25">
      <c r="G3009" s="30"/>
      <c r="H3009" s="30"/>
      <c r="I3009" s="30"/>
      <c r="J3009" s="30"/>
      <c r="K3009" s="30"/>
      <c r="L3009" s="30"/>
    </row>
    <row r="3010" spans="7:12" x14ac:dyDescent="0.25">
      <c r="G3010" s="30"/>
      <c r="H3010" s="30"/>
      <c r="I3010" s="30"/>
      <c r="J3010" s="30"/>
      <c r="K3010" s="30"/>
      <c r="L3010" s="30"/>
    </row>
    <row r="3011" spans="7:12" x14ac:dyDescent="0.25">
      <c r="G3011" s="30"/>
      <c r="H3011" s="30"/>
      <c r="I3011" s="30"/>
      <c r="J3011" s="30"/>
      <c r="K3011" s="30"/>
      <c r="L3011" s="30"/>
    </row>
    <row r="3012" spans="7:12" x14ac:dyDescent="0.25">
      <c r="G3012" s="30"/>
      <c r="H3012" s="30"/>
      <c r="I3012" s="30"/>
      <c r="J3012" s="30"/>
      <c r="K3012" s="30"/>
      <c r="L3012" s="30"/>
    </row>
    <row r="3013" spans="7:12" x14ac:dyDescent="0.25">
      <c r="G3013" s="30"/>
      <c r="H3013" s="30"/>
      <c r="I3013" s="30"/>
      <c r="J3013" s="30"/>
      <c r="K3013" s="30"/>
      <c r="L3013" s="30"/>
    </row>
    <row r="3014" spans="7:12" x14ac:dyDescent="0.25">
      <c r="G3014" s="30"/>
      <c r="H3014" s="30"/>
      <c r="I3014" s="30"/>
      <c r="J3014" s="30"/>
      <c r="K3014" s="30"/>
      <c r="L3014" s="30"/>
    </row>
    <row r="3015" spans="7:12" x14ac:dyDescent="0.25">
      <c r="G3015" s="30"/>
      <c r="H3015" s="30"/>
      <c r="I3015" s="30"/>
      <c r="J3015" s="30"/>
      <c r="K3015" s="30"/>
      <c r="L3015" s="30"/>
    </row>
    <row r="3016" spans="7:12" x14ac:dyDescent="0.25">
      <c r="G3016" s="30"/>
      <c r="H3016" s="30"/>
      <c r="I3016" s="30"/>
      <c r="J3016" s="30"/>
      <c r="K3016" s="30"/>
      <c r="L3016" s="30"/>
    </row>
    <row r="3017" spans="7:12" x14ac:dyDescent="0.25">
      <c r="G3017" s="30"/>
      <c r="H3017" s="30"/>
      <c r="I3017" s="30"/>
      <c r="J3017" s="30"/>
      <c r="K3017" s="30"/>
      <c r="L3017" s="30"/>
    </row>
    <row r="3018" spans="7:12" x14ac:dyDescent="0.25">
      <c r="G3018" s="30"/>
      <c r="H3018" s="30"/>
      <c r="I3018" s="30"/>
      <c r="J3018" s="30"/>
      <c r="K3018" s="30"/>
      <c r="L3018" s="30"/>
    </row>
    <row r="3019" spans="7:12" x14ac:dyDescent="0.25">
      <c r="G3019" s="30"/>
      <c r="H3019" s="30"/>
      <c r="I3019" s="30"/>
      <c r="J3019" s="30"/>
      <c r="K3019" s="30"/>
      <c r="L3019" s="30"/>
    </row>
    <row r="3020" spans="7:12" x14ac:dyDescent="0.25">
      <c r="G3020" s="30"/>
      <c r="H3020" s="30"/>
      <c r="I3020" s="30"/>
      <c r="J3020" s="30"/>
      <c r="K3020" s="30"/>
      <c r="L3020" s="30"/>
    </row>
    <row r="3021" spans="7:12" x14ac:dyDescent="0.25">
      <c r="G3021" s="30"/>
      <c r="H3021" s="30"/>
      <c r="I3021" s="30"/>
      <c r="J3021" s="30"/>
      <c r="K3021" s="30"/>
      <c r="L3021" s="30"/>
    </row>
    <row r="3022" spans="7:12" x14ac:dyDescent="0.25">
      <c r="G3022" s="30"/>
      <c r="H3022" s="30"/>
      <c r="I3022" s="30"/>
      <c r="J3022" s="30"/>
      <c r="K3022" s="30"/>
      <c r="L3022" s="30"/>
    </row>
    <row r="3023" spans="7:12" x14ac:dyDescent="0.25">
      <c r="G3023" s="30"/>
      <c r="H3023" s="30"/>
      <c r="I3023" s="30"/>
      <c r="J3023" s="30"/>
      <c r="K3023" s="30"/>
      <c r="L3023" s="30"/>
    </row>
    <row r="3024" spans="7:12" x14ac:dyDescent="0.25">
      <c r="G3024" s="30"/>
      <c r="H3024" s="30"/>
      <c r="I3024" s="30"/>
      <c r="J3024" s="30"/>
      <c r="K3024" s="30"/>
      <c r="L3024" s="30"/>
    </row>
    <row r="3025" spans="7:12" x14ac:dyDescent="0.25">
      <c r="G3025" s="30"/>
      <c r="H3025" s="30"/>
      <c r="I3025" s="30"/>
      <c r="J3025" s="30"/>
      <c r="K3025" s="30"/>
      <c r="L3025" s="30"/>
    </row>
    <row r="3026" spans="7:12" x14ac:dyDescent="0.25">
      <c r="G3026" s="30"/>
      <c r="H3026" s="30"/>
      <c r="I3026" s="30"/>
      <c r="J3026" s="30"/>
      <c r="K3026" s="30"/>
      <c r="L3026" s="30"/>
    </row>
    <row r="3027" spans="7:12" x14ac:dyDescent="0.25">
      <c r="G3027" s="30"/>
      <c r="H3027" s="30"/>
      <c r="I3027" s="30"/>
      <c r="J3027" s="30"/>
      <c r="K3027" s="30"/>
      <c r="L3027" s="30"/>
    </row>
    <row r="3028" spans="7:12" x14ac:dyDescent="0.25">
      <c r="G3028" s="30"/>
      <c r="H3028" s="30"/>
      <c r="I3028" s="30"/>
      <c r="J3028" s="30"/>
      <c r="K3028" s="30"/>
      <c r="L3028" s="30"/>
    </row>
    <row r="3029" spans="7:12" x14ac:dyDescent="0.25">
      <c r="G3029" s="30"/>
      <c r="H3029" s="30"/>
      <c r="I3029" s="30"/>
      <c r="J3029" s="30"/>
      <c r="K3029" s="30"/>
      <c r="L3029" s="30"/>
    </row>
    <row r="3030" spans="7:12" x14ac:dyDescent="0.25">
      <c r="G3030" s="30"/>
      <c r="H3030" s="30"/>
      <c r="I3030" s="30"/>
      <c r="J3030" s="30"/>
      <c r="K3030" s="30"/>
      <c r="L3030" s="30"/>
    </row>
    <row r="3031" spans="7:12" x14ac:dyDescent="0.25">
      <c r="G3031" s="30"/>
      <c r="H3031" s="30"/>
      <c r="I3031" s="30"/>
      <c r="J3031" s="30"/>
      <c r="K3031" s="30"/>
      <c r="L3031" s="30"/>
    </row>
    <row r="3032" spans="7:12" x14ac:dyDescent="0.25">
      <c r="G3032" s="30"/>
      <c r="H3032" s="30"/>
      <c r="I3032" s="30"/>
      <c r="J3032" s="30"/>
      <c r="K3032" s="30"/>
      <c r="L3032" s="30"/>
    </row>
    <row r="3033" spans="7:12" x14ac:dyDescent="0.25">
      <c r="G3033" s="30"/>
      <c r="H3033" s="30"/>
      <c r="I3033" s="30"/>
      <c r="J3033" s="30"/>
      <c r="K3033" s="30"/>
      <c r="L3033" s="30"/>
    </row>
    <row r="3034" spans="7:12" x14ac:dyDescent="0.25">
      <c r="G3034" s="30"/>
      <c r="H3034" s="30"/>
      <c r="I3034" s="30"/>
      <c r="J3034" s="30"/>
      <c r="K3034" s="30"/>
      <c r="L3034" s="30"/>
    </row>
    <row r="3035" spans="7:12" x14ac:dyDescent="0.25">
      <c r="G3035" s="30"/>
      <c r="H3035" s="30"/>
      <c r="I3035" s="30"/>
      <c r="J3035" s="30"/>
      <c r="K3035" s="30"/>
      <c r="L3035" s="30"/>
    </row>
    <row r="3036" spans="7:12" x14ac:dyDescent="0.25">
      <c r="G3036" s="30"/>
      <c r="H3036" s="30"/>
      <c r="I3036" s="30"/>
      <c r="J3036" s="30"/>
      <c r="K3036" s="30"/>
      <c r="L3036" s="30"/>
    </row>
    <row r="3037" spans="7:12" x14ac:dyDescent="0.25">
      <c r="G3037" s="30"/>
      <c r="H3037" s="30"/>
      <c r="I3037" s="30"/>
      <c r="J3037" s="30"/>
      <c r="K3037" s="30"/>
      <c r="L3037" s="30"/>
    </row>
    <row r="3038" spans="7:12" x14ac:dyDescent="0.25">
      <c r="G3038" s="30"/>
      <c r="H3038" s="30"/>
      <c r="I3038" s="30"/>
      <c r="J3038" s="30"/>
      <c r="K3038" s="30"/>
      <c r="L3038" s="30"/>
    </row>
    <row r="3039" spans="7:12" x14ac:dyDescent="0.25">
      <c r="G3039" s="30"/>
      <c r="H3039" s="30"/>
      <c r="I3039" s="30"/>
      <c r="J3039" s="30"/>
      <c r="K3039" s="30"/>
      <c r="L3039" s="30"/>
    </row>
    <row r="3040" spans="7:12" x14ac:dyDescent="0.25">
      <c r="G3040" s="30"/>
      <c r="H3040" s="30"/>
      <c r="I3040" s="30"/>
      <c r="J3040" s="30"/>
      <c r="K3040" s="30"/>
      <c r="L3040" s="30"/>
    </row>
    <row r="3041" spans="7:12" x14ac:dyDescent="0.25">
      <c r="G3041" s="30"/>
      <c r="H3041" s="30"/>
      <c r="I3041" s="30"/>
      <c r="J3041" s="30"/>
      <c r="K3041" s="30"/>
      <c r="L3041" s="30"/>
    </row>
    <row r="3042" spans="7:12" x14ac:dyDescent="0.25">
      <c r="G3042" s="30"/>
      <c r="H3042" s="30"/>
      <c r="I3042" s="30"/>
      <c r="J3042" s="30"/>
      <c r="K3042" s="30"/>
      <c r="L3042" s="30"/>
    </row>
    <row r="3043" spans="7:12" x14ac:dyDescent="0.25">
      <c r="G3043" s="30"/>
      <c r="H3043" s="30"/>
      <c r="I3043" s="30"/>
      <c r="J3043" s="30"/>
      <c r="K3043" s="30"/>
      <c r="L3043" s="30"/>
    </row>
    <row r="3044" spans="7:12" x14ac:dyDescent="0.25">
      <c r="G3044" s="30"/>
      <c r="H3044" s="30"/>
      <c r="I3044" s="30"/>
      <c r="J3044" s="30"/>
      <c r="K3044" s="30"/>
      <c r="L3044" s="30"/>
    </row>
    <row r="3045" spans="7:12" x14ac:dyDescent="0.25">
      <c r="G3045" s="30"/>
      <c r="H3045" s="30"/>
      <c r="I3045" s="30"/>
      <c r="J3045" s="30"/>
      <c r="K3045" s="30"/>
      <c r="L3045" s="30"/>
    </row>
    <row r="3046" spans="7:12" x14ac:dyDescent="0.25">
      <c r="G3046" s="30"/>
      <c r="H3046" s="30"/>
      <c r="I3046" s="30"/>
      <c r="J3046" s="30"/>
      <c r="K3046" s="30"/>
      <c r="L3046" s="30"/>
    </row>
    <row r="3047" spans="7:12" x14ac:dyDescent="0.25">
      <c r="G3047" s="30"/>
      <c r="H3047" s="30"/>
      <c r="I3047" s="30"/>
      <c r="J3047" s="30"/>
      <c r="K3047" s="30"/>
      <c r="L3047" s="30"/>
    </row>
  </sheetData>
  <sheetProtection algorithmName="SHA-512" hashValue="euRn5nzVWIJ0811yE9VByCLv9CM20v7nthyeH3SOzjh9R9jo1Aws8QMk205avIZxmBlEnmBfQT3Z+7Fn6+3nOQ==" saltValue="EaJxukR2TZjl6KdkzbaF0g==" spinCount="100000" sheet="1" objects="1" selectLockedCells="1"/>
  <dataConsolidate/>
  <mergeCells count="87">
    <mergeCell ref="A22:C22"/>
    <mergeCell ref="B3:F3"/>
    <mergeCell ref="F4:F13"/>
    <mergeCell ref="G4:G13"/>
    <mergeCell ref="H4:H13"/>
    <mergeCell ref="I4:I13"/>
    <mergeCell ref="A12:C12"/>
    <mergeCell ref="A11:C11"/>
    <mergeCell ref="M4:M13"/>
    <mergeCell ref="E12:E13"/>
    <mergeCell ref="A13:C13"/>
    <mergeCell ref="A14:C14"/>
    <mergeCell ref="J4:J13"/>
    <mergeCell ref="A10:C10"/>
    <mergeCell ref="A43:C43"/>
    <mergeCell ref="A26:C26"/>
    <mergeCell ref="A20:C20"/>
    <mergeCell ref="K4:K13"/>
    <mergeCell ref="L4:L13"/>
    <mergeCell ref="A15:C15"/>
    <mergeCell ref="A16:C16"/>
    <mergeCell ref="A17:C17"/>
    <mergeCell ref="A18:C18"/>
    <mergeCell ref="A19:C19"/>
    <mergeCell ref="A21:C21"/>
    <mergeCell ref="A38:C38"/>
    <mergeCell ref="A23:C23"/>
    <mergeCell ref="A24:C24"/>
    <mergeCell ref="A25:C25"/>
    <mergeCell ref="A42:C42"/>
    <mergeCell ref="A36:C36"/>
    <mergeCell ref="A32:C32"/>
    <mergeCell ref="A33:C33"/>
    <mergeCell ref="A34:C34"/>
    <mergeCell ref="A35:C35"/>
    <mergeCell ref="A41:C41"/>
    <mergeCell ref="A39:C39"/>
    <mergeCell ref="A40:C40"/>
    <mergeCell ref="A37:C37"/>
    <mergeCell ref="A172:D172"/>
    <mergeCell ref="A178:D178"/>
    <mergeCell ref="A44:C44"/>
    <mergeCell ref="A45:C45"/>
    <mergeCell ref="A46:C46"/>
    <mergeCell ref="A47:C47"/>
    <mergeCell ref="A48:C48"/>
    <mergeCell ref="A54:C54"/>
    <mergeCell ref="X4:X13"/>
    <mergeCell ref="N14:N28"/>
    <mergeCell ref="O14:O28"/>
    <mergeCell ref="P14:P28"/>
    <mergeCell ref="R14:R28"/>
    <mergeCell ref="S14:S28"/>
    <mergeCell ref="T14:T28"/>
    <mergeCell ref="U14:U28"/>
    <mergeCell ref="V14:V28"/>
    <mergeCell ref="Q14:Q22"/>
    <mergeCell ref="A27:C27"/>
    <mergeCell ref="A28:C28"/>
    <mergeCell ref="A29:C29"/>
    <mergeCell ref="A30:C30"/>
    <mergeCell ref="A31:C31"/>
    <mergeCell ref="U178:U192"/>
    <mergeCell ref="A191:D191"/>
    <mergeCell ref="N178:N192"/>
    <mergeCell ref="O178:O192"/>
    <mergeCell ref="P178:P192"/>
    <mergeCell ref="Q178:Q192"/>
    <mergeCell ref="R178:R192"/>
    <mergeCell ref="S178:S192"/>
    <mergeCell ref="T178:T192"/>
    <mergeCell ref="A425:D425"/>
    <mergeCell ref="A49:C49"/>
    <mergeCell ref="A50:C50"/>
    <mergeCell ref="A51:C51"/>
    <mergeCell ref="A52:C52"/>
    <mergeCell ref="A53:C53"/>
    <mergeCell ref="A410:D410"/>
    <mergeCell ref="A184:D184"/>
    <mergeCell ref="A72:D72"/>
    <mergeCell ref="A104:D104"/>
    <mergeCell ref="A133:D133"/>
    <mergeCell ref="A139:D139"/>
    <mergeCell ref="A145:D145"/>
    <mergeCell ref="A151:D151"/>
    <mergeCell ref="A157:D157"/>
    <mergeCell ref="A165:D165"/>
  </mergeCells>
  <conditionalFormatting sqref="B3">
    <cfRule type="cellIs" dxfId="31" priority="6" operator="equal">
      <formula>"Die Vorgaben sind erfüllt"</formula>
    </cfRule>
    <cfRule type="cellIs" dxfId="30" priority="17" operator="equal">
      <formula>"Die Fruchtfolge erfüllt nicht alle Bedingungen für Vielfältige Kulturen"</formula>
    </cfRule>
  </conditionalFormatting>
  <conditionalFormatting sqref="E5">
    <cfRule type="cellIs" dxfId="29" priority="11" operator="equal">
      <formula>"ja"</formula>
    </cfRule>
    <cfRule type="cellIs" dxfId="28" priority="16" operator="equal">
      <formula>"nein"</formula>
    </cfRule>
  </conditionalFormatting>
  <conditionalFormatting sqref="E6">
    <cfRule type="cellIs" dxfId="27" priority="10" operator="equal">
      <formula>"ja"</formula>
    </cfRule>
    <cfRule type="cellIs" dxfId="26" priority="15" operator="equal">
      <formula>"nein"</formula>
    </cfRule>
  </conditionalFormatting>
  <conditionalFormatting sqref="E7">
    <cfRule type="cellIs" dxfId="25" priority="9" operator="equal">
      <formula>"ja"</formula>
    </cfRule>
    <cfRule type="cellIs" dxfId="24" priority="14" operator="equal">
      <formula>"nein"</formula>
    </cfRule>
  </conditionalFormatting>
  <conditionalFormatting sqref="E8">
    <cfRule type="cellIs" dxfId="23" priority="8" operator="equal">
      <formula>"ja"</formula>
    </cfRule>
    <cfRule type="cellIs" dxfId="22" priority="13" operator="equal">
      <formula>"nein"</formula>
    </cfRule>
  </conditionalFormatting>
  <conditionalFormatting sqref="E9">
    <cfRule type="cellIs" dxfId="21" priority="7" operator="equal">
      <formula>"ja"</formula>
    </cfRule>
    <cfRule type="cellIs" dxfId="20" priority="12" operator="equal">
      <formula>"nein"</formula>
    </cfRule>
  </conditionalFormatting>
  <conditionalFormatting sqref="A12:C12">
    <cfRule type="cellIs" dxfId="19" priority="3" operator="equal">
      <formula>"Achtung Kulturart mehrfach ausgewählt!"</formula>
    </cfRule>
  </conditionalFormatting>
  <conditionalFormatting sqref="E14:E21 E23:E27 E29:E55">
    <cfRule type="containsBlanks" dxfId="18" priority="1">
      <formula>LEN(TRIM(E14))=0</formula>
    </cfRule>
    <cfRule type="cellIs" dxfId="17" priority="2" operator="greaterThan">
      <formula>0.3</formula>
    </cfRule>
  </conditionalFormatting>
  <dataValidations count="10">
    <dataValidation type="list" allowBlank="1" showInputMessage="1" showErrorMessage="1" sqref="A15:C21">
      <formula1>Getreide</formula1>
    </dataValidation>
    <dataValidation type="list" allowBlank="1" showInputMessage="1" showErrorMessage="1" sqref="A24:C27">
      <formula1>Leguminosen</formula1>
    </dataValidation>
    <dataValidation type="list" allowBlank="1" showInputMessage="1" showErrorMessage="1" sqref="A30:C48">
      <formula1>sonstige_Kulturen</formula1>
    </dataValidation>
    <dataValidation type="whole" errorStyle="warning" operator="equal" allowBlank="1" showInputMessage="1" showErrorMessage="1" errorTitle="Mehrfachauswahl" error="Sie habe mind. eine Kulturart mehrfach ausgewählt. Die führt zu Falschberechnungen!" sqref="Y14 Y23 Y29">
      <formula1>0</formula1>
    </dataValidation>
    <dataValidation type="custom" errorStyle="warning" allowBlank="1" showInputMessage="1" showErrorMessage="1" errorTitle="Mehrfachauswahl" error="Sie haben eine Kulturart mehrfach ausgewählt. Die Berechnung wird fehlerhaft!" sqref="X14:X21 X23:X27 X29:X55">
      <formula1>COUNTIF($A$14:$A$21,#REF!)=1</formula1>
    </dataValidation>
    <dataValidation type="list" errorStyle="information" allowBlank="1" showInputMessage="1" promptTitle="Hinweis" prompt="Es können nur Kulturarten ausgewählt werden die zur Bemessungsgrundlage zählen. Brachen können am Ende der Tabelle erfasst werden (nicht erforderlich für Berechnung)." sqref="A14:C14">
      <formula1>Getreide</formula1>
    </dataValidation>
    <dataValidation type="list" allowBlank="1" showInputMessage="1" showErrorMessage="1" promptTitle="Hinweis" prompt="Es können nur Kulturarten ausgewählt werden die zur Bemessungsgrundlage zählen. Brachen können am Ende der Tabelle erfasst werden (nicht erforderlich für Berechnung)." sqref="A23:C23">
      <formula1>Leguminosen</formula1>
    </dataValidation>
    <dataValidation type="list" allowBlank="1" showInputMessage="1" showErrorMessage="1" promptTitle="Hinweis" prompt="Es können nur Kulturarten ausgewählt werden die zur Bemessungsgrundlage zählen. Brachen können am Ende der Tabelle erfasst werden (nicht erforderlich für Berechnung)." sqref="A29:C29">
      <formula1>sonstige_Kulturen</formula1>
    </dataValidation>
    <dataValidation type="list" allowBlank="1" showInputMessage="1" showErrorMessage="1" promptTitle="Hinweis" prompt="Brachen zählen nicht zur Bemessungsgrundlage und sind keine Kulturart im Sinne der Vielfältigen Kulturen!" sqref="A50:C50">
      <formula1>Brachen</formula1>
    </dataValidation>
    <dataValidation type="list" allowBlank="1" showInputMessage="1" showErrorMessage="1" sqref="A51:C53 A54 B54:B55 C54">
      <formula1>Brachen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portrait" r:id="rId1"/>
  <headerFooter>
    <oddFooter>&amp;L&amp;F&amp;CAlle Angaben ohne Gewähr!&amp;RAusdruck vom &amp;D &amp;T</oddFooter>
  </headerFooter>
  <colBreaks count="1" manualBreakCount="1">
    <brk id="5" max="50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4"/>
    <pageSetUpPr fitToPage="1"/>
  </sheetPr>
  <dimension ref="A1:Z3047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1" max="1" width="13.7109375" customWidth="1"/>
    <col min="3" max="3" width="34.140625" customWidth="1"/>
    <col min="4" max="4" width="13.5703125" customWidth="1"/>
    <col min="5" max="5" width="11.7109375" customWidth="1"/>
    <col min="6" max="6" width="4.85546875" hidden="1" customWidth="1"/>
    <col min="7" max="7" width="4.7109375" hidden="1" customWidth="1"/>
    <col min="8" max="8" width="3.5703125" style="38" hidden="1" customWidth="1"/>
    <col min="9" max="9" width="29.7109375" style="38" hidden="1" customWidth="1"/>
    <col min="10" max="10" width="9.140625" style="38" hidden="1" customWidth="1"/>
    <col min="11" max="11" width="3.85546875" style="38" hidden="1" customWidth="1"/>
    <col min="12" max="13" width="3.5703125" hidden="1" customWidth="1"/>
    <col min="14" max="17" width="4" hidden="1" customWidth="1"/>
    <col min="18" max="18" width="4.28515625" hidden="1" customWidth="1"/>
    <col min="19" max="22" width="4" hidden="1" customWidth="1"/>
    <col min="23" max="23" width="2.140625" hidden="1" customWidth="1"/>
    <col min="24" max="24" width="9.140625" hidden="1" customWidth="1"/>
    <col min="25" max="25" width="11.42578125" hidden="1" customWidth="1"/>
    <col min="27" max="27" width="2.7109375" customWidth="1"/>
    <col min="28" max="28" width="3.28515625" customWidth="1"/>
  </cols>
  <sheetData>
    <row r="1" spans="1:26" ht="27.75" x14ac:dyDescent="0.4">
      <c r="A1" s="183" t="s">
        <v>693</v>
      </c>
      <c r="B1" s="183"/>
      <c r="C1" s="183"/>
      <c r="D1" s="183"/>
      <c r="E1" s="183"/>
      <c r="H1" s="30"/>
      <c r="I1" s="30"/>
      <c r="J1" s="30"/>
      <c r="K1" s="30"/>
      <c r="L1" s="30"/>
      <c r="M1" s="30"/>
      <c r="N1" s="30"/>
      <c r="Z1" s="103"/>
    </row>
    <row r="2" spans="1:26" x14ac:dyDescent="0.25">
      <c r="A2" s="1"/>
      <c r="B2" s="1"/>
      <c r="C2" s="1"/>
      <c r="D2" s="1"/>
      <c r="E2" s="1"/>
      <c r="F2" s="1"/>
      <c r="G2" s="1"/>
      <c r="H2" s="31"/>
      <c r="I2" s="31"/>
      <c r="J2" s="31"/>
      <c r="K2" s="31"/>
      <c r="L2" s="31"/>
      <c r="M2" s="31"/>
      <c r="N2" s="30"/>
      <c r="Z2" s="103"/>
    </row>
    <row r="3" spans="1:26" x14ac:dyDescent="0.25">
      <c r="A3" s="5" t="s">
        <v>13</v>
      </c>
      <c r="B3" s="162" t="str">
        <f>IF(OR(E5="nein",E6="nein",E7="nein",E8="nein"),"Die Fruchtfolge erfüllt nicht alle Bedingungen für Vielfältige Kulturen","Die Vorgaben sind erfüllt")</f>
        <v>Die Fruchtfolge erfüllt nicht alle Bedingungen für Vielfältige Kulturen</v>
      </c>
      <c r="C3" s="162"/>
      <c r="D3" s="162"/>
      <c r="E3" s="162"/>
      <c r="F3" s="162"/>
      <c r="G3" s="9"/>
      <c r="H3" s="9"/>
      <c r="I3" s="9"/>
      <c r="J3" s="31"/>
      <c r="K3" s="9"/>
      <c r="L3" s="9"/>
      <c r="M3" s="9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6" ht="15" customHeight="1" x14ac:dyDescent="0.25">
      <c r="A4" s="1"/>
      <c r="B4" s="5"/>
      <c r="C4" s="1"/>
      <c r="D4" s="1"/>
      <c r="E4" s="1"/>
      <c r="F4" s="180" t="s">
        <v>358</v>
      </c>
      <c r="G4" s="184" t="s">
        <v>159</v>
      </c>
      <c r="H4" s="181" t="s">
        <v>355</v>
      </c>
      <c r="I4" s="184" t="s">
        <v>354</v>
      </c>
      <c r="J4" s="186"/>
      <c r="K4" s="181" t="s">
        <v>356</v>
      </c>
      <c r="L4" s="184" t="s">
        <v>170</v>
      </c>
      <c r="M4" s="181" t="s">
        <v>171</v>
      </c>
      <c r="X4" s="181" t="s">
        <v>470</v>
      </c>
    </row>
    <row r="5" spans="1:26" x14ac:dyDescent="0.25">
      <c r="A5" s="8" t="s">
        <v>47</v>
      </c>
      <c r="C5" s="11"/>
      <c r="D5" s="15" t="s">
        <v>458</v>
      </c>
      <c r="E5" s="12" t="str">
        <f>IF(AND(H56&lt;5,J57&lt;0.1),"nein","ja")</f>
        <v>nein</v>
      </c>
      <c r="F5" s="181"/>
      <c r="G5" s="184"/>
      <c r="H5" s="181"/>
      <c r="I5" s="184"/>
      <c r="J5" s="186"/>
      <c r="K5" s="181"/>
      <c r="L5" s="184"/>
      <c r="M5" s="181"/>
      <c r="X5" s="181"/>
    </row>
    <row r="6" spans="1:26" x14ac:dyDescent="0.25">
      <c r="A6" s="1"/>
      <c r="C6" s="11"/>
      <c r="D6" s="15" t="s">
        <v>459</v>
      </c>
      <c r="E6" s="13" t="str">
        <f>IF(E57&gt;0.66,"nein","ja")</f>
        <v>ja</v>
      </c>
      <c r="F6" s="181"/>
      <c r="G6" s="184"/>
      <c r="H6" s="181"/>
      <c r="I6" s="184"/>
      <c r="J6" s="186"/>
      <c r="K6" s="181"/>
      <c r="L6" s="184"/>
      <c r="M6" s="181"/>
      <c r="X6" s="181"/>
    </row>
    <row r="7" spans="1:26" x14ac:dyDescent="0.25">
      <c r="A7" s="1"/>
      <c r="C7" s="11"/>
      <c r="D7" s="15" t="s">
        <v>699</v>
      </c>
      <c r="E7" s="13" t="str">
        <f>IF(E58&gt;=0.1,"ja","nein")</f>
        <v>nein</v>
      </c>
      <c r="F7" s="181"/>
      <c r="G7" s="184"/>
      <c r="H7" s="181"/>
      <c r="I7" s="184"/>
      <c r="J7" s="186"/>
      <c r="K7" s="181"/>
      <c r="L7" s="184"/>
      <c r="M7" s="181"/>
      <c r="X7" s="181"/>
    </row>
    <row r="8" spans="1:26" x14ac:dyDescent="0.25">
      <c r="A8" s="1"/>
      <c r="C8" s="10"/>
      <c r="D8" s="15" t="s">
        <v>460</v>
      </c>
      <c r="E8" s="13" t="str">
        <f>IF(K56&gt;0,"nein",IF(AND(J59="ok",I56&gt;=0),"ja","nein"))</f>
        <v>nein</v>
      </c>
      <c r="F8" s="181"/>
      <c r="G8" s="184"/>
      <c r="H8" s="181"/>
      <c r="I8" s="184"/>
      <c r="J8" s="186"/>
      <c r="K8" s="181"/>
      <c r="L8" s="184"/>
      <c r="M8" s="181"/>
      <c r="X8" s="181"/>
    </row>
    <row r="9" spans="1:26" x14ac:dyDescent="0.25">
      <c r="A9" s="1"/>
      <c r="C9" s="11"/>
      <c r="D9" s="15" t="s">
        <v>461</v>
      </c>
      <c r="E9" s="13" t="str">
        <f>IF(W56=0,"ja","nein")</f>
        <v>ja</v>
      </c>
      <c r="F9" s="181"/>
      <c r="G9" s="184"/>
      <c r="H9" s="181"/>
      <c r="I9" s="184"/>
      <c r="J9" s="186"/>
      <c r="K9" s="181"/>
      <c r="L9" s="184"/>
      <c r="M9" s="181"/>
      <c r="X9" s="181"/>
    </row>
    <row r="10" spans="1:26" x14ac:dyDescent="0.25">
      <c r="A10" s="192" t="str">
        <f>IF(J59="falsch","Summe der kleinen Kulturarten erreicht nicht 10%","")</f>
        <v>Summe der kleinen Kulturarten erreicht nicht 10%</v>
      </c>
      <c r="B10" s="192"/>
      <c r="C10" s="192"/>
      <c r="D10" s="1"/>
      <c r="E10" s="1"/>
      <c r="F10" s="181"/>
      <c r="G10" s="184"/>
      <c r="H10" s="181"/>
      <c r="I10" s="184"/>
      <c r="J10" s="186"/>
      <c r="K10" s="181"/>
      <c r="L10" s="184"/>
      <c r="M10" s="181"/>
      <c r="X10" s="181"/>
    </row>
    <row r="11" spans="1:26" x14ac:dyDescent="0.25">
      <c r="A11" s="193" t="str">
        <f>IF(N56&gt;0,"Anteil der "&amp;N14&amp;" zu groß!",IF(O56&gt;0,"Anteil der "&amp;O14&amp;" zu groß!",IF(P56&gt;0,"Anteil der "&amp;P14&amp;" zu groß!",IF(Q56&gt;0,"Anteil der "&amp;Q14&amp;" zu groß!",IF(R56&gt;0,"Anteil der "&amp;R14&amp;" zu groß!",IF(S56&gt;0,"Anteil der "&amp;S14&amp;" zu groß!",IF(T56&gt;0,"Anteil der "&amp;T14&amp;" zu groß!",IF(U56&gt;0,"Anteil der "&amp;U14&amp;" zu groß!",IF(V56&gt;0,"Anteil der "&amp;V14&amp;" zu groß!","")))))))))</f>
        <v/>
      </c>
      <c r="B11" s="193"/>
      <c r="C11" s="193"/>
      <c r="D11" s="1"/>
      <c r="F11" s="181"/>
      <c r="G11" s="184"/>
      <c r="H11" s="181"/>
      <c r="I11" s="184"/>
      <c r="J11" s="186"/>
      <c r="K11" s="181"/>
      <c r="L11" s="184"/>
      <c r="M11" s="181"/>
      <c r="X11" s="181"/>
    </row>
    <row r="12" spans="1:26" x14ac:dyDescent="0.25">
      <c r="A12" s="193" t="str">
        <f>IF(OR(Y14=1,Y23=1,Y29=1,Y50=1),"Achtung Kulturart mehrfach ausgewählt!","")</f>
        <v/>
      </c>
      <c r="B12" s="193"/>
      <c r="C12" s="193"/>
      <c r="D12" s="1"/>
      <c r="E12" s="165" t="s">
        <v>137</v>
      </c>
      <c r="F12" s="181"/>
      <c r="G12" s="184"/>
      <c r="H12" s="181"/>
      <c r="I12" s="184"/>
      <c r="J12" s="186"/>
      <c r="K12" s="181"/>
      <c r="L12" s="184"/>
      <c r="M12" s="181"/>
      <c r="X12" s="181"/>
    </row>
    <row r="13" spans="1:26" ht="30.75" customHeight="1" thickBot="1" x14ac:dyDescent="0.3">
      <c r="A13" s="162" t="s">
        <v>7</v>
      </c>
      <c r="B13" s="162"/>
      <c r="C13" s="162"/>
      <c r="D13" s="100" t="s">
        <v>1</v>
      </c>
      <c r="E13" s="166"/>
      <c r="F13" s="182"/>
      <c r="G13" s="185"/>
      <c r="H13" s="182"/>
      <c r="I13" s="185"/>
      <c r="J13" s="186"/>
      <c r="K13" s="182"/>
      <c r="L13" s="185"/>
      <c r="M13" s="182"/>
      <c r="X13" s="182"/>
    </row>
    <row r="14" spans="1:26" ht="16.5" customHeight="1" thickBot="1" x14ac:dyDescent="0.35">
      <c r="A14" s="163"/>
      <c r="B14" s="163"/>
      <c r="C14" s="163"/>
      <c r="D14" s="14"/>
      <c r="E14" s="6" t="str">
        <f>IF(D14="","",D14/$D$56)</f>
        <v/>
      </c>
      <c r="F14" s="45" t="str">
        <f>IF(AND(E14&lt;0.1,$H$56&gt;=5),"",IF(E14="","",IF(ISERROR(IF(E14&lt;0.1,"klein",IF(E14&gt;0.3,"groß",""))),"",IF(E14&lt;0.1,"klein",IF(E14&gt;0.3,"groß","")))))</f>
        <v/>
      </c>
      <c r="G14" s="58"/>
      <c r="H14" s="45" t="str">
        <f>IF(AND(E14&gt;=0.1,E14&lt;=0.3),1,"")</f>
        <v/>
      </c>
      <c r="I14" s="57" t="str">
        <f>IF(E14&lt;0.1,1,"")</f>
        <v/>
      </c>
      <c r="J14" s="114"/>
      <c r="K14" s="46" t="str">
        <f>IF(F14="groß",1,"")</f>
        <v/>
      </c>
      <c r="L14" s="47"/>
      <c r="M14" s="46"/>
      <c r="N14" s="191" t="s">
        <v>462</v>
      </c>
      <c r="O14" s="180" t="s">
        <v>463</v>
      </c>
      <c r="P14" s="191" t="s">
        <v>464</v>
      </c>
      <c r="Q14" s="194" t="s">
        <v>465</v>
      </c>
      <c r="R14" s="191" t="s">
        <v>466</v>
      </c>
      <c r="S14" s="191" t="s">
        <v>467</v>
      </c>
      <c r="T14" s="194" t="s">
        <v>468</v>
      </c>
      <c r="U14" s="191" t="s">
        <v>469</v>
      </c>
      <c r="V14" s="180" t="s">
        <v>702</v>
      </c>
      <c r="X14" s="96" t="str">
        <f t="shared" ref="X14:X21" si="0">IF(A14="","",COUNTIF($A$14:$A$21,A14)=1)</f>
        <v/>
      </c>
      <c r="Y14" s="105">
        <f>IF(OR(X14=FALSE,X15=FALSE,X16=FALSE,X17=FALSE,X18=FALSE,X19=FALSE,X20=FALSE,X21=FALSE),1,0)</f>
        <v>0</v>
      </c>
    </row>
    <row r="15" spans="1:26" ht="15.75" x14ac:dyDescent="0.3">
      <c r="A15" s="163"/>
      <c r="B15" s="163"/>
      <c r="C15" s="163"/>
      <c r="D15" s="14"/>
      <c r="E15" s="6" t="str">
        <f>IF(D15="","",D15/$D$56)</f>
        <v/>
      </c>
      <c r="F15" s="45" t="str">
        <f>IF(AND(E15&lt;0.1,$H$56&gt;=5),"",IF(E15="","",IF(ISERROR(IF(E15&lt;0.1,"klein",IF(E15&gt;0.3,"groß",""))),"",IF(E15&lt;0.1,"klein",IF(E15&gt;0.3,"groß","")))))</f>
        <v/>
      </c>
      <c r="G15" s="58"/>
      <c r="H15" s="45" t="str">
        <f>IF(AND(E15&gt;=0.1,E15&lt;=0.3),1,"")</f>
        <v/>
      </c>
      <c r="I15" s="57" t="str">
        <f t="shared" ref="I15:I48" si="1">IF(E15&lt;0.1,1,"")</f>
        <v/>
      </c>
      <c r="J15" s="114"/>
      <c r="K15" s="46" t="str">
        <f t="shared" ref="K15:K48" si="2">IF(F15="groß",1,"")</f>
        <v/>
      </c>
      <c r="L15" s="47"/>
      <c r="M15" s="46"/>
      <c r="N15" s="184"/>
      <c r="O15" s="181"/>
      <c r="P15" s="184"/>
      <c r="Q15" s="195"/>
      <c r="R15" s="184"/>
      <c r="S15" s="184"/>
      <c r="T15" s="195"/>
      <c r="U15" s="184"/>
      <c r="V15" s="181"/>
      <c r="X15" s="96" t="str">
        <f t="shared" si="0"/>
        <v/>
      </c>
      <c r="Y15" s="104"/>
    </row>
    <row r="16" spans="1:26" ht="15.75" x14ac:dyDescent="0.3">
      <c r="A16" s="163"/>
      <c r="B16" s="163"/>
      <c r="C16" s="163"/>
      <c r="D16" s="14"/>
      <c r="E16" s="6" t="str">
        <f>IF(D16="","",D16/$D$56)</f>
        <v/>
      </c>
      <c r="F16" s="45" t="str">
        <f>IF(AND(E16&lt;0.1,$H$56&gt;=5),"",IF(E16="","",IF(ISERROR(IF(E16&lt;0.1,"klein",IF(E16&gt;0.3,"groß",""))),"",IF(E16&lt;0.1,"klein",IF(E16&gt;0.3,"groß","")))))</f>
        <v/>
      </c>
      <c r="G16" s="58"/>
      <c r="H16" s="45" t="str">
        <f t="shared" ref="H16:H48" si="3">IF(AND(E16&gt;=0.1,E16&lt;=0.3),1,"")</f>
        <v/>
      </c>
      <c r="I16" s="57" t="str">
        <f t="shared" si="1"/>
        <v/>
      </c>
      <c r="J16" s="113"/>
      <c r="K16" s="46" t="str">
        <f t="shared" si="2"/>
        <v/>
      </c>
      <c r="L16" s="47"/>
      <c r="M16" s="46"/>
      <c r="N16" s="184"/>
      <c r="O16" s="181"/>
      <c r="P16" s="184"/>
      <c r="Q16" s="195"/>
      <c r="R16" s="184"/>
      <c r="S16" s="184"/>
      <c r="T16" s="195"/>
      <c r="U16" s="184"/>
      <c r="V16" s="181"/>
      <c r="X16" s="96" t="str">
        <f t="shared" si="0"/>
        <v/>
      </c>
      <c r="Y16" s="104"/>
    </row>
    <row r="17" spans="1:25" ht="15.75" x14ac:dyDescent="0.3">
      <c r="A17" s="163"/>
      <c r="B17" s="163"/>
      <c r="C17" s="163"/>
      <c r="D17" s="14"/>
      <c r="E17" s="6" t="str">
        <f>IF(D17="","",D17/$D$56)</f>
        <v/>
      </c>
      <c r="F17" s="45" t="str">
        <f>IF(AND(E17&lt;0.1,$H$56&gt;=5),"",IF(E17="","",IF(ISERROR(IF(E17&lt;0.1,"klein",IF(E17&gt;0.3,"groß",""))),"",IF(E17&lt;0.1,"klein",IF(E17&gt;0.3,"groß","")))))</f>
        <v/>
      </c>
      <c r="G17" s="58"/>
      <c r="H17" s="45" t="str">
        <f t="shared" si="3"/>
        <v/>
      </c>
      <c r="I17" s="57" t="str">
        <f t="shared" si="1"/>
        <v/>
      </c>
      <c r="J17" s="113"/>
      <c r="K17" s="46" t="str">
        <f t="shared" si="2"/>
        <v/>
      </c>
      <c r="L17" s="47"/>
      <c r="M17" s="46"/>
      <c r="N17" s="184"/>
      <c r="O17" s="181"/>
      <c r="P17" s="184"/>
      <c r="Q17" s="195"/>
      <c r="R17" s="184"/>
      <c r="S17" s="184"/>
      <c r="T17" s="195"/>
      <c r="U17" s="184"/>
      <c r="V17" s="181"/>
      <c r="X17" s="96" t="str">
        <f t="shared" si="0"/>
        <v/>
      </c>
      <c r="Y17" s="104"/>
    </row>
    <row r="18" spans="1:25" ht="15.75" x14ac:dyDescent="0.3">
      <c r="A18" s="163"/>
      <c r="B18" s="163"/>
      <c r="C18" s="163"/>
      <c r="D18" s="14"/>
      <c r="E18" s="6" t="str">
        <f>IF(D18="","",D18/$D$56)</f>
        <v/>
      </c>
      <c r="F18" s="45" t="str">
        <f>IF(AND(E18&lt;0.1,$H$56&gt;=5),"",IF(E18="","",IF(ISERROR(IF(E18&lt;0.1,"klein",IF(E18&gt;0.3,"groß",""))),"",IF(E18&lt;0.1,"klein",IF(E18&gt;0.3,"groß","")))))</f>
        <v/>
      </c>
      <c r="G18" s="58"/>
      <c r="H18" s="45" t="str">
        <f t="shared" si="3"/>
        <v/>
      </c>
      <c r="I18" s="57" t="str">
        <f t="shared" si="1"/>
        <v/>
      </c>
      <c r="J18" s="113"/>
      <c r="K18" s="46" t="str">
        <f t="shared" si="2"/>
        <v/>
      </c>
      <c r="L18" s="47"/>
      <c r="M18" s="46"/>
      <c r="N18" s="184"/>
      <c r="O18" s="181"/>
      <c r="P18" s="184"/>
      <c r="Q18" s="195"/>
      <c r="R18" s="184"/>
      <c r="S18" s="184"/>
      <c r="T18" s="195"/>
      <c r="U18" s="184"/>
      <c r="V18" s="181"/>
      <c r="X18" s="96" t="str">
        <f t="shared" si="0"/>
        <v/>
      </c>
      <c r="Y18" s="104"/>
    </row>
    <row r="19" spans="1:25" ht="15.75" x14ac:dyDescent="0.3">
      <c r="A19" s="163"/>
      <c r="B19" s="163"/>
      <c r="C19" s="163"/>
      <c r="D19" s="14"/>
      <c r="E19" s="6" t="str">
        <f>IF(D19="","",D19/$D$56)</f>
        <v/>
      </c>
      <c r="F19" s="45" t="str">
        <f>IF(AND(E19&lt;0.1,$H$56&gt;=5),"",IF(E19="","",IF(ISERROR(IF(E19&lt;0.1,"klein",IF(E19&gt;0.3,"groß",""))),"",IF(E19&lt;0.1,"klein",IF(E19&gt;0.3,"groß","")))))</f>
        <v/>
      </c>
      <c r="G19" s="58"/>
      <c r="H19" s="45" t="str">
        <f t="shared" si="3"/>
        <v/>
      </c>
      <c r="I19" s="57" t="str">
        <f t="shared" si="1"/>
        <v/>
      </c>
      <c r="J19" s="113"/>
      <c r="K19" s="46" t="str">
        <f t="shared" si="2"/>
        <v/>
      </c>
      <c r="L19" s="47"/>
      <c r="M19" s="46"/>
      <c r="N19" s="184"/>
      <c r="O19" s="181"/>
      <c r="P19" s="184"/>
      <c r="Q19" s="195"/>
      <c r="R19" s="184"/>
      <c r="S19" s="184"/>
      <c r="T19" s="195"/>
      <c r="U19" s="184"/>
      <c r="V19" s="181"/>
      <c r="X19" s="96" t="str">
        <f t="shared" si="0"/>
        <v/>
      </c>
      <c r="Y19" s="104"/>
    </row>
    <row r="20" spans="1:25" ht="15.75" x14ac:dyDescent="0.3">
      <c r="A20" s="163"/>
      <c r="B20" s="163"/>
      <c r="C20" s="163"/>
      <c r="D20" s="14"/>
      <c r="E20" s="6" t="str">
        <f>IF(D20="","",D20/$D$56)</f>
        <v/>
      </c>
      <c r="F20" s="45" t="str">
        <f>IF(AND(E20&lt;0.1,$H$56&gt;=5),"",IF(E20="","",IF(ISERROR(IF(E20&lt;0.1,"klein",IF(E20&gt;0.3,"groß",""))),"",IF(E20&lt;0.1,"klein",IF(E20&gt;0.3,"groß","")))))</f>
        <v/>
      </c>
      <c r="G20" s="58"/>
      <c r="H20" s="45" t="str">
        <f t="shared" si="3"/>
        <v/>
      </c>
      <c r="I20" s="57" t="str">
        <f t="shared" si="1"/>
        <v/>
      </c>
      <c r="J20" s="113"/>
      <c r="K20" s="46" t="str">
        <f t="shared" si="2"/>
        <v/>
      </c>
      <c r="L20" s="47"/>
      <c r="M20" s="46"/>
      <c r="N20" s="184"/>
      <c r="O20" s="181"/>
      <c r="P20" s="184"/>
      <c r="Q20" s="195"/>
      <c r="R20" s="184"/>
      <c r="S20" s="184"/>
      <c r="T20" s="195"/>
      <c r="U20" s="184"/>
      <c r="V20" s="181"/>
      <c r="X20" s="96" t="str">
        <f t="shared" si="0"/>
        <v/>
      </c>
      <c r="Y20" s="104"/>
    </row>
    <row r="21" spans="1:25" ht="15.75" x14ac:dyDescent="0.3">
      <c r="A21" s="163"/>
      <c r="B21" s="163"/>
      <c r="C21" s="163"/>
      <c r="D21" s="14"/>
      <c r="E21" s="6" t="str">
        <f>IF(D21="","",D21/$D$56)</f>
        <v/>
      </c>
      <c r="F21" s="45" t="str">
        <f>IF(AND(E21&lt;0.1,$H$56&gt;=5),"",IF(E21="","",IF(ISERROR(IF(E21&lt;0.1,"klein",IF(E21&gt;0.3,"groß",""))),"",IF(E21&lt;0.1,"klein",IF(E21&gt;0.3,"groß","")))))</f>
        <v/>
      </c>
      <c r="G21" s="58"/>
      <c r="H21" s="45" t="str">
        <f t="shared" si="3"/>
        <v/>
      </c>
      <c r="I21" s="57" t="str">
        <f t="shared" si="1"/>
        <v/>
      </c>
      <c r="J21" s="113"/>
      <c r="K21" s="46" t="str">
        <f t="shared" si="2"/>
        <v/>
      </c>
      <c r="L21" s="47"/>
      <c r="M21" s="46"/>
      <c r="N21" s="184"/>
      <c r="O21" s="181"/>
      <c r="P21" s="184"/>
      <c r="Q21" s="195"/>
      <c r="R21" s="184"/>
      <c r="S21" s="184"/>
      <c r="T21" s="195"/>
      <c r="U21" s="184"/>
      <c r="V21" s="181"/>
      <c r="X21" s="96" t="str">
        <f t="shared" si="0"/>
        <v/>
      </c>
      <c r="Y21" s="104"/>
    </row>
    <row r="22" spans="1:25" ht="16.5" thickBot="1" x14ac:dyDescent="0.35">
      <c r="A22" s="167" t="s">
        <v>352</v>
      </c>
      <c r="B22" s="167"/>
      <c r="C22" s="167"/>
      <c r="D22" s="167"/>
      <c r="E22" s="167"/>
      <c r="F22" s="45" t="str">
        <f>IF(AND(E22&lt;0.1,$H$56&gt;=5),"",IF(E22="","",IF(ISERROR(IF(E22&lt;0.1,"klein",IF(E22&gt;0.3,"groß",""))),"",IF(E22&lt;0.1,"klein",IF(E22&gt;0.3,"groß","")))))</f>
        <v/>
      </c>
      <c r="G22" s="58"/>
      <c r="H22" s="45"/>
      <c r="I22" s="57"/>
      <c r="J22" s="113"/>
      <c r="K22" s="46"/>
      <c r="L22" s="47"/>
      <c r="M22" s="46"/>
      <c r="N22" s="184"/>
      <c r="O22" s="181"/>
      <c r="P22" s="184"/>
      <c r="Q22" s="195"/>
      <c r="R22" s="184"/>
      <c r="S22" s="184"/>
      <c r="T22" s="195"/>
      <c r="U22" s="184"/>
      <c r="V22" s="181"/>
    </row>
    <row r="23" spans="1:25" ht="16.5" thickBot="1" x14ac:dyDescent="0.35">
      <c r="A23" s="197"/>
      <c r="B23" s="198"/>
      <c r="C23" s="199"/>
      <c r="D23" s="14"/>
      <c r="E23" s="6" t="str">
        <f>IF(D23="","",D23/$D$56)</f>
        <v/>
      </c>
      <c r="F23" s="45" t="str">
        <f>IF(AND(E23&lt;0.1,$H$56&gt;=5),"",IF(E23="","",IF(ISERROR(IF(E23&lt;0.1,"klein",IF(E23&gt;0.3,"groß",""))),"",IF(E23&lt;0.1,"klein",IF(E23&gt;0.3,"groß","")))))</f>
        <v/>
      </c>
      <c r="G23" s="58" t="str">
        <f>IF(A23="","",VLOOKUP(A23,$C$71:$D$94,2,FALSE))</f>
        <v/>
      </c>
      <c r="H23" s="45" t="str">
        <f>IF(AND(E23&gt;=0.1,E23&lt;&gt;""),1,"")</f>
        <v/>
      </c>
      <c r="I23" s="57" t="str">
        <f t="shared" si="1"/>
        <v/>
      </c>
      <c r="J23" s="113"/>
      <c r="K23" s="46" t="str">
        <f t="shared" si="2"/>
        <v/>
      </c>
      <c r="L23" s="47"/>
      <c r="M23" s="46"/>
      <c r="N23" s="184"/>
      <c r="O23" s="181"/>
      <c r="P23" s="184"/>
      <c r="Q23" s="93">
        <f>IF(OR(A23=$E$154,A23=$E$155),E23,0)</f>
        <v>0</v>
      </c>
      <c r="R23" s="184"/>
      <c r="S23" s="184"/>
      <c r="T23" s="195"/>
      <c r="U23" s="184"/>
      <c r="V23" s="181"/>
      <c r="X23" s="97" t="str">
        <f>IF(A23="","",COUNTIF($A$23:$A$27,A23)=1)</f>
        <v/>
      </c>
      <c r="Y23" s="106">
        <f>IF(OR(X23=FALSE,X24=FALSE,X25=FALSE,X26=FALSE,X27=FALSE),1,0)</f>
        <v>0</v>
      </c>
    </row>
    <row r="24" spans="1:25" ht="15.75" x14ac:dyDescent="0.3">
      <c r="A24" s="164"/>
      <c r="B24" s="164"/>
      <c r="C24" s="164"/>
      <c r="D24" s="14"/>
      <c r="E24" s="6" t="str">
        <f>IF(D24="","",D24/$D$56)</f>
        <v/>
      </c>
      <c r="F24" s="45" t="str">
        <f>IF(AND(E24&lt;0.1,$H$56&gt;=5),"",IF(E24="","",IF(ISERROR(IF(E24&lt;0.1,"klein",IF(E24&gt;0.3,"groß",""))),"",IF(E24&lt;0.1,"klein",IF(E24&gt;0.3,"groß","")))))</f>
        <v/>
      </c>
      <c r="G24" s="58" t="str">
        <f>IF(A24="","",VLOOKUP(A24,$C$71:$D$94,2,FALSE))</f>
        <v/>
      </c>
      <c r="H24" s="45" t="str">
        <f t="shared" ref="H24:H27" si="4">IF(AND(E24&gt;=0.1,E24&lt;&gt;""),1,"")</f>
        <v/>
      </c>
      <c r="I24" s="57" t="str">
        <f t="shared" si="1"/>
        <v/>
      </c>
      <c r="J24" s="113"/>
      <c r="K24" s="46" t="str">
        <f t="shared" si="2"/>
        <v/>
      </c>
      <c r="L24" s="47"/>
      <c r="M24" s="46"/>
      <c r="N24" s="184"/>
      <c r="O24" s="181"/>
      <c r="P24" s="184"/>
      <c r="Q24" s="93">
        <f>IF(OR(A24=$E$154,A24=$E$155),E24,0)</f>
        <v>0</v>
      </c>
      <c r="R24" s="184"/>
      <c r="S24" s="184"/>
      <c r="T24" s="195"/>
      <c r="U24" s="184"/>
      <c r="V24" s="181"/>
      <c r="X24" s="97" t="str">
        <f>IF(A24="","",COUNTIF($A$23:$A$27,A24)=1)</f>
        <v/>
      </c>
      <c r="Y24" s="104"/>
    </row>
    <row r="25" spans="1:25" ht="15.75" x14ac:dyDescent="0.3">
      <c r="A25" s="164"/>
      <c r="B25" s="164"/>
      <c r="C25" s="164"/>
      <c r="D25" s="14"/>
      <c r="E25" s="6" t="str">
        <f>IF(D25="","",D25/$D$56)</f>
        <v/>
      </c>
      <c r="F25" s="45" t="str">
        <f>IF(AND(E25&lt;0.1,$H$56&gt;=5),"",IF(E25="","",IF(ISERROR(IF(E25&lt;0.1,"klein",IF(E25&gt;0.3,"groß",""))),"",IF(E25&lt;0.1,"klein",IF(E25&gt;0.3,"groß","")))))</f>
        <v/>
      </c>
      <c r="G25" s="58" t="str">
        <f>IF(A25="","",VLOOKUP(A25,$C$71:$D$94,2,FALSE))</f>
        <v/>
      </c>
      <c r="H25" s="45" t="str">
        <f t="shared" si="4"/>
        <v/>
      </c>
      <c r="I25" s="57" t="str">
        <f t="shared" si="1"/>
        <v/>
      </c>
      <c r="J25" s="113"/>
      <c r="K25" s="46" t="str">
        <f t="shared" si="2"/>
        <v/>
      </c>
      <c r="L25" s="47"/>
      <c r="M25" s="46"/>
      <c r="N25" s="184"/>
      <c r="O25" s="181"/>
      <c r="P25" s="184"/>
      <c r="Q25" s="93">
        <f>IF(OR(A25=$E$154,A25=$E$155),E25,0)</f>
        <v>0</v>
      </c>
      <c r="R25" s="184"/>
      <c r="S25" s="184"/>
      <c r="T25" s="195"/>
      <c r="U25" s="184"/>
      <c r="V25" s="181"/>
      <c r="X25" s="97" t="str">
        <f>IF(A25="","",COUNTIF($A$23:$A$27,A25)=1)</f>
        <v/>
      </c>
      <c r="Y25" s="104"/>
    </row>
    <row r="26" spans="1:25" ht="15.75" x14ac:dyDescent="0.3">
      <c r="A26" s="164"/>
      <c r="B26" s="164"/>
      <c r="C26" s="164"/>
      <c r="D26" s="14"/>
      <c r="E26" s="6" t="str">
        <f>IF(D26="","",D26/$D$56)</f>
        <v/>
      </c>
      <c r="F26" s="45" t="str">
        <f>IF(AND(E26&lt;0.1,$H$56&gt;=5),"",IF(E26="","",IF(ISERROR(IF(E26&lt;0.1,"klein",IF(E26&gt;0.3,"groß",""))),"",IF(E26&lt;0.1,"klein",IF(E26&gt;0.3,"groß","")))))</f>
        <v/>
      </c>
      <c r="G26" s="58" t="str">
        <f>IF(A26="","",VLOOKUP(A26,$C$71:$D$94,2,FALSE))</f>
        <v/>
      </c>
      <c r="H26" s="45" t="str">
        <f t="shared" si="4"/>
        <v/>
      </c>
      <c r="I26" s="57" t="str">
        <f t="shared" si="1"/>
        <v/>
      </c>
      <c r="J26" s="113"/>
      <c r="K26" s="46" t="str">
        <f t="shared" si="2"/>
        <v/>
      </c>
      <c r="L26" s="47"/>
      <c r="M26" s="46"/>
      <c r="N26" s="184"/>
      <c r="O26" s="181"/>
      <c r="P26" s="184"/>
      <c r="Q26" s="93">
        <f>IF(OR(A26=$E$154,A26=$E$155),E26,0)</f>
        <v>0</v>
      </c>
      <c r="R26" s="184"/>
      <c r="S26" s="184"/>
      <c r="T26" s="195"/>
      <c r="U26" s="184"/>
      <c r="V26" s="181"/>
      <c r="X26" s="97" t="str">
        <f>IF(A26="","",COUNTIF($A$23:$A$27,A26)=1)</f>
        <v/>
      </c>
      <c r="Y26" s="104"/>
    </row>
    <row r="27" spans="1:25" ht="15.75" x14ac:dyDescent="0.3">
      <c r="A27" s="164"/>
      <c r="B27" s="164"/>
      <c r="C27" s="164"/>
      <c r="D27" s="14"/>
      <c r="E27" s="6" t="str">
        <f>IF(D27="","",D27/$D$56)</f>
        <v/>
      </c>
      <c r="F27" s="45" t="str">
        <f>IF(AND(E27&lt;0.1,$H$56&gt;=5),"",IF(E27="","",IF(ISERROR(IF(E27&lt;0.1,"klein",IF(E27&gt;0.3,"groß",""))),"",IF(E27&lt;0.1,"klein",IF(E27&gt;0.3,"groß","")))))</f>
        <v/>
      </c>
      <c r="G27" s="58" t="str">
        <f>IF(A27="","",VLOOKUP(A27,$C$71:$D$94,2,FALSE))</f>
        <v/>
      </c>
      <c r="H27" s="45" t="str">
        <f t="shared" si="4"/>
        <v/>
      </c>
      <c r="I27" s="57" t="str">
        <f t="shared" si="1"/>
        <v/>
      </c>
      <c r="J27" s="113"/>
      <c r="K27" s="46" t="str">
        <f t="shared" si="2"/>
        <v/>
      </c>
      <c r="L27" s="47"/>
      <c r="M27" s="46"/>
      <c r="N27" s="184"/>
      <c r="O27" s="181"/>
      <c r="P27" s="184"/>
      <c r="Q27" s="93">
        <f>IF(OR(A27=$E$154,A27=$E$155),E27,0)</f>
        <v>0</v>
      </c>
      <c r="R27" s="184"/>
      <c r="S27" s="184"/>
      <c r="T27" s="195"/>
      <c r="U27" s="184"/>
      <c r="V27" s="181"/>
      <c r="X27" s="97" t="str">
        <f>IF(A27="","",COUNTIF($A$23:$A$27,A27)=1)</f>
        <v/>
      </c>
      <c r="Y27" s="104"/>
    </row>
    <row r="28" spans="1:25" ht="15.75" customHeight="1" thickBot="1" x14ac:dyDescent="0.35">
      <c r="A28" s="167" t="s">
        <v>350</v>
      </c>
      <c r="B28" s="167"/>
      <c r="C28" s="167"/>
      <c r="D28" s="1"/>
      <c r="F28" s="45" t="str">
        <f>IF(AND(E28&lt;0.1,$H$56&gt;=5),"",IF(E28="","",IF(ISERROR(IF(E28&lt;0.1,"klein",IF(E28&gt;0.3,"groß",""))),"",IF(E28&lt;0.1,"klein",IF(E28&gt;0.3,"groß","")))))</f>
        <v/>
      </c>
      <c r="G28" s="58"/>
      <c r="H28" s="45"/>
      <c r="I28" s="57"/>
      <c r="J28" s="113"/>
      <c r="K28" s="46"/>
      <c r="L28" s="47"/>
      <c r="M28" s="51"/>
      <c r="N28" s="185"/>
      <c r="O28" s="182"/>
      <c r="P28" s="185"/>
      <c r="Q28" s="93">
        <v>0</v>
      </c>
      <c r="R28" s="185"/>
      <c r="S28" s="185"/>
      <c r="T28" s="196"/>
      <c r="U28" s="185"/>
      <c r="V28" s="182"/>
    </row>
    <row r="29" spans="1:25" ht="16.5" thickBot="1" x14ac:dyDescent="0.35">
      <c r="A29" s="179"/>
      <c r="B29" s="172"/>
      <c r="C29" s="173"/>
      <c r="D29" s="14"/>
      <c r="E29" s="6" t="str">
        <f>IF(D29="","",D29/$D$56)</f>
        <v/>
      </c>
      <c r="F29" s="45" t="str">
        <f>IF(AND(E29&lt;0.1,$H$56&gt;=5),"",IF(E29="","",IF(ISERROR(IF(E29&lt;0.1,"klein",IF(E29&gt;0.3,"groß",""))),"",IF(E29&lt;0.1,"klein",IF(E29&gt;0.3,"groß","")))))</f>
        <v/>
      </c>
      <c r="G29" s="58"/>
      <c r="H29" s="45" t="str">
        <f t="shared" si="3"/>
        <v/>
      </c>
      <c r="I29" s="57" t="str">
        <f t="shared" si="1"/>
        <v/>
      </c>
      <c r="J29" s="113"/>
      <c r="K29" s="46" t="str">
        <f t="shared" si="2"/>
        <v/>
      </c>
      <c r="L29" s="49" t="str">
        <f>IF(OR(A29=$C$266,A29=$C$267),1,"")</f>
        <v/>
      </c>
      <c r="M29" s="36" t="str">
        <f>IF(OR(A29=$C$266,A29=$C$267),D29,"")</f>
        <v/>
      </c>
      <c r="N29" s="92">
        <f>IF(OR(A29=$E$136,A29=$E$137),E29,0)</f>
        <v>0</v>
      </c>
      <c r="O29" s="93">
        <f>IF(OR(A29=$E$142,A29=$E$143),E29,0)</f>
        <v>0</v>
      </c>
      <c r="P29" s="92">
        <f>IF(OR(A29=$E$148,A29=$E$149),E29,0)</f>
        <v>0</v>
      </c>
      <c r="Q29" s="93">
        <f>IF(OR(A29=$E$154,A29=$E$155),E29,0)</f>
        <v>0</v>
      </c>
      <c r="R29" s="92">
        <f>IF(OR(A29=$E$160,A29=$E$161,A29=$E$162,A29=$E$163),E29,0)</f>
        <v>0</v>
      </c>
      <c r="S29" s="92">
        <f>IF(OR(A29=$E$175,A29=$E$176),E29,0)</f>
        <v>0</v>
      </c>
      <c r="T29" s="93">
        <f>IF(OR(A29=$E$181,A29=$E$182),E29,0)</f>
        <v>0</v>
      </c>
      <c r="U29" s="92">
        <f>IF(OR(A29=$E$187,A29=$E$188,A29=$E$189),E29,0)</f>
        <v>0</v>
      </c>
      <c r="V29" s="93">
        <f>IF(OR(A29=$E$425,A29=$E$426,A29=$E$427,A29=$E$428,A29=$E$429,A29=$E$430,A29=$E$431,A29=$E$432,A29=$E$433,A29=$E$434,A29=$E$435),$E29,0)</f>
        <v>0</v>
      </c>
      <c r="X29" s="98" t="str">
        <f t="shared" ref="X29:X48" si="5">IF(A29="","",COUNTIF($A$29:$A$48,A29)=1)</f>
        <v/>
      </c>
      <c r="Y29" s="108">
        <f>IF(OR(X29=FALSE,X30=FALSE,X31=FALSE,X32=FALSE,X33=FALSE,X34=FALSE,X35=FALSE,X36=FALSE,X37=FALSE,X38=FALSE,X39=FALSE,X40=FALSE,X41=FALSE,X42=FALSE,X43=FALSE,X44=FALSE,X45=FALSE,X46=FALSE,X47=FALSE,X48=FALSE),1,0)</f>
        <v>0</v>
      </c>
    </row>
    <row r="30" spans="1:25" ht="15.75" x14ac:dyDescent="0.3">
      <c r="A30" s="179"/>
      <c r="B30" s="172"/>
      <c r="C30" s="173"/>
      <c r="D30" s="14"/>
      <c r="E30" s="6" t="str">
        <f>IF(D30="","",D30/$D$56)</f>
        <v/>
      </c>
      <c r="F30" s="45" t="str">
        <f>IF(AND(E30&lt;0.1,$H$56&gt;=5),"",IF(E30="","",IF(ISERROR(IF(E30&lt;0.1,"klein",IF(E30&gt;0.3,"groß",""))),"",IF(E30&lt;0.1,"klein",IF(E30&gt;0.3,"groß","")))))</f>
        <v/>
      </c>
      <c r="G30" s="58"/>
      <c r="H30" s="45" t="str">
        <f t="shared" si="3"/>
        <v/>
      </c>
      <c r="I30" s="57" t="str">
        <f t="shared" si="1"/>
        <v/>
      </c>
      <c r="J30" s="113"/>
      <c r="K30" s="46" t="str">
        <f t="shared" si="2"/>
        <v/>
      </c>
      <c r="L30" s="49" t="str">
        <f>IF(OR(A30=$C$266,A30=$C$267),1,"")</f>
        <v/>
      </c>
      <c r="M30" s="36" t="str">
        <f>IF(OR(A30=$C$266,A30=$C$267),D30,"")</f>
        <v/>
      </c>
      <c r="N30" s="92">
        <f>IF(OR(A30=$E$136,A30=$E$137),E30,0)</f>
        <v>0</v>
      </c>
      <c r="O30" s="93">
        <f>IF(OR(A30=$E$142,A30=$E$143),E30,0)</f>
        <v>0</v>
      </c>
      <c r="P30" s="92">
        <f>IF(OR(A30=$E$148,A30=$E$149),E30,0)</f>
        <v>0</v>
      </c>
      <c r="Q30" s="93">
        <f>IF(OR(A30=$E$154,A30=$E$155),E30,0)</f>
        <v>0</v>
      </c>
      <c r="R30" s="92">
        <f>IF(OR(A30=$E$160,A30=$E$161,A30=$E$162,A30=$E$163),E30,0)</f>
        <v>0</v>
      </c>
      <c r="S30" s="92">
        <f>IF(OR(A30=$E$175,A30=$E$176),E30,0)</f>
        <v>0</v>
      </c>
      <c r="T30" s="93">
        <f>IF(OR(A30=$E$181,A30=$E$182),E30,0)</f>
        <v>0</v>
      </c>
      <c r="U30" s="92">
        <f>IF(OR(A30=$E$187,A30=$E$188,A30=$E$189),E30,0)</f>
        <v>0</v>
      </c>
      <c r="V30" s="93">
        <f>IF(OR(A30=$E$425,A30=$E$426,A30=$E$427,A30=$E$428,A30=$E$429,A30=$E$430,A30=$E$431,A30=$E$432,A30=$E$433,A30=$E$434,A30=$E$435),$E30,0)</f>
        <v>0</v>
      </c>
      <c r="X30" s="98" t="str">
        <f t="shared" si="5"/>
        <v/>
      </c>
      <c r="Y30" s="104"/>
    </row>
    <row r="31" spans="1:25" ht="15.75" x14ac:dyDescent="0.3">
      <c r="A31" s="179"/>
      <c r="B31" s="172"/>
      <c r="C31" s="173"/>
      <c r="D31" s="14"/>
      <c r="E31" s="6" t="str">
        <f>IF(D31="","",D31/$D$56)</f>
        <v/>
      </c>
      <c r="F31" s="45" t="str">
        <f>IF(AND(E31&lt;0.1,$H$56&gt;=5),"",IF(E31="","",IF(ISERROR(IF(E31&lt;0.1,"klein",IF(E31&gt;0.3,"groß",""))),"",IF(E31&lt;0.1,"klein",IF(E31&gt;0.3,"groß","")))))</f>
        <v/>
      </c>
      <c r="G31" s="58"/>
      <c r="H31" s="45" t="str">
        <f t="shared" si="3"/>
        <v/>
      </c>
      <c r="I31" s="57" t="str">
        <f t="shared" si="1"/>
        <v/>
      </c>
      <c r="J31" s="113"/>
      <c r="K31" s="46" t="str">
        <f t="shared" si="2"/>
        <v/>
      </c>
      <c r="L31" s="49" t="str">
        <f>IF(OR(A31=$C$266,A31=$C$267),1,"")</f>
        <v/>
      </c>
      <c r="M31" s="36" t="str">
        <f>IF(OR(A31=$C$266,A31=$C$267),D31,"")</f>
        <v/>
      </c>
      <c r="N31" s="92">
        <f>IF(OR(A31=$E$136,A31=$E$137),E31,0)</f>
        <v>0</v>
      </c>
      <c r="O31" s="93">
        <f>IF(OR(A31=$E$142,A31=$E$143),E31,0)</f>
        <v>0</v>
      </c>
      <c r="P31" s="92">
        <f>IF(OR(A31=$E$148,A31=$E$149),E31,0)</f>
        <v>0</v>
      </c>
      <c r="Q31" s="93">
        <f>IF(OR(A31=$E$154,A31=$E$155),E31,0)</f>
        <v>0</v>
      </c>
      <c r="R31" s="92">
        <f>IF(OR(A31=$E$160,A31=$E$161,A31=$E$162,A31=$E$163),E31,0)</f>
        <v>0</v>
      </c>
      <c r="S31" s="92">
        <f>IF(OR(A31=$E$175,A31=$E$176),E31,0)</f>
        <v>0</v>
      </c>
      <c r="T31" s="93">
        <f>IF(OR(A31=$E$181,A31=$E$182),E31,0)</f>
        <v>0</v>
      </c>
      <c r="U31" s="92">
        <f>IF(OR(A31=$E$187,A31=$E$188,A31=$E$189),E31,0)</f>
        <v>0</v>
      </c>
      <c r="V31" s="93">
        <f>IF(OR(A31=$E$425,A31=$E$426,A31=$E$427,A31=$E$428,A31=$E$429,A31=$E$430,A31=$E$431,A31=$E$432,A31=$E$433,A31=$E$434,A31=$E$435),$E31,0)</f>
        <v>0</v>
      </c>
      <c r="X31" s="98" t="str">
        <f t="shared" si="5"/>
        <v/>
      </c>
      <c r="Y31" s="104"/>
    </row>
    <row r="32" spans="1:25" ht="15.75" x14ac:dyDescent="0.3">
      <c r="A32" s="179"/>
      <c r="B32" s="172"/>
      <c r="C32" s="173"/>
      <c r="D32" s="14"/>
      <c r="E32" s="6" t="str">
        <f>IF(D32="","",D32/$D$56)</f>
        <v/>
      </c>
      <c r="F32" s="45" t="str">
        <f>IF(AND(E32&lt;0.1,$H$56&gt;=5),"",IF(E32="","",IF(ISERROR(IF(E32&lt;0.1,"klein",IF(E32&gt;0.3,"groß",""))),"",IF(E32&lt;0.1,"klein",IF(E32&gt;0.3,"groß","")))))</f>
        <v/>
      </c>
      <c r="G32" s="58"/>
      <c r="H32" s="45" t="str">
        <f t="shared" si="3"/>
        <v/>
      </c>
      <c r="I32" s="57" t="str">
        <f t="shared" si="1"/>
        <v/>
      </c>
      <c r="J32" s="113"/>
      <c r="K32" s="46" t="str">
        <f t="shared" si="2"/>
        <v/>
      </c>
      <c r="L32" s="49" t="str">
        <f>IF(OR(A32=$C$266,A32=$C$267),1,"")</f>
        <v/>
      </c>
      <c r="M32" s="36" t="str">
        <f>IF(OR(A32=$C$266,A32=$C$267),D32,"")</f>
        <v/>
      </c>
      <c r="N32" s="92">
        <f>IF(OR(A32=$E$136,A32=$E$137),E32,0)</f>
        <v>0</v>
      </c>
      <c r="O32" s="93">
        <f>IF(OR(A32=$E$142,A32=$E$143),E32,0)</f>
        <v>0</v>
      </c>
      <c r="P32" s="92">
        <f>IF(OR(A32=$E$148,A32=$E$149),E32,0)</f>
        <v>0</v>
      </c>
      <c r="Q32" s="93">
        <f>IF(OR(A32=$E$154,A32=$E$155),E32,0)</f>
        <v>0</v>
      </c>
      <c r="R32" s="92">
        <f>IF(OR(A32=$E$160,A32=$E$161,A32=$E$162,A32=$E$163),E32,0)</f>
        <v>0</v>
      </c>
      <c r="S32" s="92">
        <f>IF(OR(A32=$E$175,A32=$E$176),E32,0)</f>
        <v>0</v>
      </c>
      <c r="T32" s="93">
        <f>IF(OR(A32=$E$181,A32=$E$182),E32,0)</f>
        <v>0</v>
      </c>
      <c r="U32" s="92">
        <f>IF(OR(A32=$E$187,A32=$E$188,A32=$E$189),E32,0)</f>
        <v>0</v>
      </c>
      <c r="V32" s="93">
        <f>IF(OR(A32=$E$425,A32=$E$426,A32=$E$427,A32=$E$428,A32=$E$429,A32=$E$430,A32=$E$431,A32=$E$432,A32=$E$433,A32=$E$434,A32=$E$435),$E32,0)</f>
        <v>0</v>
      </c>
      <c r="X32" s="98" t="str">
        <f t="shared" si="5"/>
        <v/>
      </c>
      <c r="Y32" s="104"/>
    </row>
    <row r="33" spans="1:25" ht="15.75" x14ac:dyDescent="0.3">
      <c r="A33" s="179"/>
      <c r="B33" s="172"/>
      <c r="C33" s="173"/>
      <c r="D33" s="14"/>
      <c r="E33" s="6" t="str">
        <f>IF(D33="","",D33/$D$56)</f>
        <v/>
      </c>
      <c r="F33" s="45" t="str">
        <f>IF(AND(E33&lt;0.1,$H$56&gt;=5),"",IF(E33="","",IF(ISERROR(IF(E33&lt;0.1,"klein",IF(E33&gt;0.3,"groß",""))),"",IF(E33&lt;0.1,"klein",IF(E33&gt;0.3,"groß","")))))</f>
        <v/>
      </c>
      <c r="G33" s="58"/>
      <c r="H33" s="45" t="str">
        <f t="shared" si="3"/>
        <v/>
      </c>
      <c r="I33" s="57" t="str">
        <f t="shared" si="1"/>
        <v/>
      </c>
      <c r="J33" s="113"/>
      <c r="K33" s="46" t="str">
        <f t="shared" si="2"/>
        <v/>
      </c>
      <c r="L33" s="49" t="str">
        <f>IF(OR(A33=$C$266,A33=$C$267),1,"")</f>
        <v/>
      </c>
      <c r="M33" s="36" t="str">
        <f>IF(OR(A33=$C$266,A33=$C$267),D33,"")</f>
        <v/>
      </c>
      <c r="N33" s="92">
        <f>IF(OR(A33=$E$136,A33=$E$137),E33,0)</f>
        <v>0</v>
      </c>
      <c r="O33" s="93">
        <f>IF(OR(A33=$E$142,A33=$E$143),E33,0)</f>
        <v>0</v>
      </c>
      <c r="P33" s="92">
        <f>IF(OR(A33=$E$148,A33=$E$149),E33,0)</f>
        <v>0</v>
      </c>
      <c r="Q33" s="93">
        <f>IF(OR(A33=$E$154,A33=$E$155),E33,0)</f>
        <v>0</v>
      </c>
      <c r="R33" s="92">
        <f>IF(OR(A33=$E$160,A33=$E$161,A33=$E$162,A33=$E$163),E33,0)</f>
        <v>0</v>
      </c>
      <c r="S33" s="92">
        <f>IF(OR(A33=$E$175,A33=$E$176),E33,0)</f>
        <v>0</v>
      </c>
      <c r="T33" s="93">
        <f>IF(OR(A33=$E$181,A33=$E$182),E33,0)</f>
        <v>0</v>
      </c>
      <c r="U33" s="92">
        <f>IF(OR(A33=$E$187,A33=$E$188,A33=$E$189),E33,0)</f>
        <v>0</v>
      </c>
      <c r="V33" s="93">
        <f>IF(OR(A33=$E$425,A33=$E$426,A33=$E$427,A33=$E$428,A33=$E$429,A33=$E$430,A33=$E$431,A33=$E$432,A33=$E$433,A33=$E$434,A33=$E$435),$E33,0)</f>
        <v>0</v>
      </c>
      <c r="X33" s="98" t="str">
        <f t="shared" si="5"/>
        <v/>
      </c>
      <c r="Y33" s="104"/>
    </row>
    <row r="34" spans="1:25" ht="15.75" x14ac:dyDescent="0.3">
      <c r="A34" s="179"/>
      <c r="B34" s="172"/>
      <c r="C34" s="173"/>
      <c r="D34" s="14"/>
      <c r="E34" s="6" t="str">
        <f>IF(D34="","",D34/$D$56)</f>
        <v/>
      </c>
      <c r="F34" s="45" t="str">
        <f>IF(AND(E34&lt;0.1,$H$56&gt;=5),"",IF(E34="","",IF(ISERROR(IF(E34&lt;0.1,"klein",IF(E34&gt;0.3,"groß",""))),"",IF(E34&lt;0.1,"klein",IF(E34&gt;0.3,"groß","")))))</f>
        <v/>
      </c>
      <c r="G34" s="58"/>
      <c r="H34" s="45" t="str">
        <f t="shared" si="3"/>
        <v/>
      </c>
      <c r="I34" s="57" t="str">
        <f t="shared" si="1"/>
        <v/>
      </c>
      <c r="J34" s="113"/>
      <c r="K34" s="46" t="str">
        <f t="shared" si="2"/>
        <v/>
      </c>
      <c r="L34" s="49" t="str">
        <f>IF(OR(A34=$C$266,A34=$C$267),1,"")</f>
        <v/>
      </c>
      <c r="M34" s="36" t="str">
        <f>IF(OR(A34=$C$266,A34=$C$267),D34,"")</f>
        <v/>
      </c>
      <c r="N34" s="92">
        <f>IF(OR(A34=$E$136,A34=$E$137),E34,0)</f>
        <v>0</v>
      </c>
      <c r="O34" s="93">
        <f>IF(OR(A34=$E$142,A34=$E$143),E34,0)</f>
        <v>0</v>
      </c>
      <c r="P34" s="92">
        <f>IF(OR(A34=$E$148,A34=$E$149),E34,0)</f>
        <v>0</v>
      </c>
      <c r="Q34" s="93">
        <f>IF(OR(A34=$E$154,A34=$E$155),E34,0)</f>
        <v>0</v>
      </c>
      <c r="R34" s="92">
        <f>IF(OR(A34=$E$160,A34=$E$161,A34=$E$162,A34=$E$163),E34,0)</f>
        <v>0</v>
      </c>
      <c r="S34" s="92">
        <f>IF(OR(A34=$E$175,A34=$E$176),E34,0)</f>
        <v>0</v>
      </c>
      <c r="T34" s="93">
        <f>IF(OR(A34=$E$181,A34=$E$182),E34,0)</f>
        <v>0</v>
      </c>
      <c r="U34" s="92">
        <f>IF(OR(A34=$E$187,A34=$E$188,A34=$E$189),E34,0)</f>
        <v>0</v>
      </c>
      <c r="V34" s="93">
        <f>IF(OR(A34=$E$425,A34=$E$426,A34=$E$427,A34=$E$428,A34=$E$429,A34=$E$430,A34=$E$431,A34=$E$432,A34=$E$433,A34=$E$434,A34=$E$435),$E34,0)</f>
        <v>0</v>
      </c>
      <c r="X34" s="98" t="str">
        <f t="shared" si="5"/>
        <v/>
      </c>
      <c r="Y34" s="104"/>
    </row>
    <row r="35" spans="1:25" ht="15.75" x14ac:dyDescent="0.3">
      <c r="A35" s="179"/>
      <c r="B35" s="172"/>
      <c r="C35" s="173"/>
      <c r="D35" s="14"/>
      <c r="E35" s="6" t="str">
        <f>IF(D35="","",D35/$D$56)</f>
        <v/>
      </c>
      <c r="F35" s="45" t="str">
        <f>IF(AND(E35&lt;0.1,$H$56&gt;=5),"",IF(E35="","",IF(ISERROR(IF(E35&lt;0.1,"klein",IF(E35&gt;0.3,"groß",""))),"",IF(E35&lt;0.1,"klein",IF(E35&gt;0.3,"groß","")))))</f>
        <v/>
      </c>
      <c r="G35" s="58"/>
      <c r="H35" s="45" t="str">
        <f t="shared" si="3"/>
        <v/>
      </c>
      <c r="I35" s="57" t="str">
        <f t="shared" si="1"/>
        <v/>
      </c>
      <c r="J35" s="113"/>
      <c r="K35" s="46" t="str">
        <f t="shared" si="2"/>
        <v/>
      </c>
      <c r="L35" s="49" t="str">
        <f>IF(OR(A35=$C$266,A35=$C$267),1,"")</f>
        <v/>
      </c>
      <c r="M35" s="36" t="str">
        <f>IF(OR(A35=$C$266,A35=$C$267),D35,"")</f>
        <v/>
      </c>
      <c r="N35" s="92">
        <f>IF(OR(A35=$E$136,A35=$E$137),E35,0)</f>
        <v>0</v>
      </c>
      <c r="O35" s="93">
        <f>IF(OR(A35=$E$142,A35=$E$143),E35,0)</f>
        <v>0</v>
      </c>
      <c r="P35" s="92">
        <f>IF(OR(A35=$E$148,A35=$E$149),E35,0)</f>
        <v>0</v>
      </c>
      <c r="Q35" s="93">
        <f>IF(OR(A35=$E$154,A35=$E$155),E35,0)</f>
        <v>0</v>
      </c>
      <c r="R35" s="92">
        <f>IF(OR(A35=$E$160,A35=$E$161,A35=$E$162,A35=$E$163),E35,0)</f>
        <v>0</v>
      </c>
      <c r="S35" s="92">
        <f>IF(OR(A35=$E$175,A35=$E$176),E35,0)</f>
        <v>0</v>
      </c>
      <c r="T35" s="93">
        <f>IF(OR(A35=$E$181,A35=$E$182),E35,0)</f>
        <v>0</v>
      </c>
      <c r="U35" s="92">
        <f>IF(OR(A35=$E$187,A35=$E$188,A35=$E$189),E35,0)</f>
        <v>0</v>
      </c>
      <c r="V35" s="93">
        <f>IF(OR(A35=$E$425,A35=$E$426,A35=$E$427,A35=$E$428,A35=$E$429,A35=$E$430,A35=$E$431,A35=$E$432,A35=$E$433,A35=$E$434,A35=$E$435),$E35,0)</f>
        <v>0</v>
      </c>
      <c r="X35" s="98" t="str">
        <f t="shared" si="5"/>
        <v/>
      </c>
      <c r="Y35" s="104"/>
    </row>
    <row r="36" spans="1:25" ht="15.75" x14ac:dyDescent="0.3">
      <c r="A36" s="179"/>
      <c r="B36" s="172"/>
      <c r="C36" s="173"/>
      <c r="D36" s="14"/>
      <c r="E36" s="6" t="str">
        <f>IF(D36="","",D36/$D$56)</f>
        <v/>
      </c>
      <c r="F36" s="45" t="str">
        <f>IF(AND(E36&lt;0.1,$H$56&gt;=5),"",IF(E36="","",IF(ISERROR(IF(E36&lt;0.1,"klein",IF(E36&gt;0.3,"groß",""))),"",IF(E36&lt;0.1,"klein",IF(E36&gt;0.3,"groß","")))))</f>
        <v/>
      </c>
      <c r="G36" s="58"/>
      <c r="H36" s="45" t="str">
        <f t="shared" si="3"/>
        <v/>
      </c>
      <c r="I36" s="57" t="str">
        <f t="shared" si="1"/>
        <v/>
      </c>
      <c r="J36" s="113"/>
      <c r="K36" s="46" t="str">
        <f t="shared" si="2"/>
        <v/>
      </c>
      <c r="L36" s="49" t="str">
        <f>IF(OR(A36=$C$266,A36=$C$267),1,"")</f>
        <v/>
      </c>
      <c r="M36" s="36" t="str">
        <f>IF(OR(A36=$C$266,A36=$C$267),D36,"")</f>
        <v/>
      </c>
      <c r="N36" s="92">
        <f>IF(OR(A36=$E$136,A36=$E$137),E36,0)</f>
        <v>0</v>
      </c>
      <c r="O36" s="93">
        <f>IF(OR(A36=$E$142,A36=$E$143),E36,0)</f>
        <v>0</v>
      </c>
      <c r="P36" s="92">
        <f>IF(OR(A36=$E$148,A36=$E$149),E36,0)</f>
        <v>0</v>
      </c>
      <c r="Q36" s="93">
        <f>IF(OR(A36=$E$154,A36=$E$155),E36,0)</f>
        <v>0</v>
      </c>
      <c r="R36" s="92">
        <f>IF(OR(A36=$E$160,A36=$E$161,A36=$E$162,A36=$E$163),E36,0)</f>
        <v>0</v>
      </c>
      <c r="S36" s="92">
        <f>IF(OR(A36=$E$175,A36=$E$176),E36,0)</f>
        <v>0</v>
      </c>
      <c r="T36" s="93">
        <f>IF(OR(A36=$E$181,A36=$E$182),E36,0)</f>
        <v>0</v>
      </c>
      <c r="U36" s="92">
        <f>IF(OR(A36=$E$187,A36=$E$188,A36=$E$189),E36,0)</f>
        <v>0</v>
      </c>
      <c r="V36" s="93">
        <f>IF(OR(A36=$E$425,A36=$E$426,A36=$E$427,A36=$E$428,A36=$E$429,A36=$E$430,A36=$E$431,A36=$E$432,A36=$E$433,A36=$E$434,A36=$E$435),$E36,0)</f>
        <v>0</v>
      </c>
      <c r="X36" s="98" t="str">
        <f t="shared" si="5"/>
        <v/>
      </c>
      <c r="Y36" s="107"/>
    </row>
    <row r="37" spans="1:25" ht="15.75" x14ac:dyDescent="0.3">
      <c r="A37" s="179"/>
      <c r="B37" s="172"/>
      <c r="C37" s="173"/>
      <c r="D37" s="14"/>
      <c r="E37" s="6" t="str">
        <f>IF(D37="","",D37/$D$56)</f>
        <v/>
      </c>
      <c r="F37" s="45" t="str">
        <f>IF(AND(E37&lt;0.1,$H$56&gt;=5),"",IF(E37="","",IF(ISERROR(IF(E37&lt;0.1,"klein",IF(E37&gt;0.3,"groß",""))),"",IF(E37&lt;0.1,"klein",IF(E37&gt;0.3,"groß","")))))</f>
        <v/>
      </c>
      <c r="G37" s="58"/>
      <c r="H37" s="45" t="str">
        <f t="shared" si="3"/>
        <v/>
      </c>
      <c r="I37" s="57" t="str">
        <f t="shared" si="1"/>
        <v/>
      </c>
      <c r="J37" s="113"/>
      <c r="K37" s="46" t="str">
        <f t="shared" si="2"/>
        <v/>
      </c>
      <c r="L37" s="49" t="str">
        <f>IF(OR(A37=$C$266,A37=$C$267),1,"")</f>
        <v/>
      </c>
      <c r="M37" s="36" t="str">
        <f>IF(OR(A37=$C$266,A37=$C$267),D37,"")</f>
        <v/>
      </c>
      <c r="N37" s="92">
        <f>IF(OR(A37=$E$136,A37=$E$137),E37,0)</f>
        <v>0</v>
      </c>
      <c r="O37" s="93">
        <f>IF(OR(A37=$E$142,A37=$E$143),E37,0)</f>
        <v>0</v>
      </c>
      <c r="P37" s="92">
        <f>IF(OR(A37=$E$148,A37=$E$149),E37,0)</f>
        <v>0</v>
      </c>
      <c r="Q37" s="93">
        <f>IF(OR(A37=$E$154,A37=$E$155),E37,0)</f>
        <v>0</v>
      </c>
      <c r="R37" s="92">
        <f>IF(OR(A37=$E$160,A37=$E$161,A37=$E$162,A37=$E$163),E37,0)</f>
        <v>0</v>
      </c>
      <c r="S37" s="92">
        <f>IF(OR(A37=$E$175,A37=$E$176),E37,0)</f>
        <v>0</v>
      </c>
      <c r="T37" s="93">
        <f>IF(OR(A37=$E$181,A37=$E$182),E37,0)</f>
        <v>0</v>
      </c>
      <c r="U37" s="92">
        <f>IF(OR(A37=$E$187,A37=$E$188,A37=$E$189),E37,0)</f>
        <v>0</v>
      </c>
      <c r="V37" s="93">
        <f>IF(OR(A37=$E$425,A37=$E$426,A37=$E$427,A37=$E$428,A37=$E$429,A37=$E$430,A37=$E$431,A37=$E$432,A37=$E$433,A37=$E$434,A37=$E$435),$E37,0)</f>
        <v>0</v>
      </c>
      <c r="X37" s="98" t="str">
        <f t="shared" si="5"/>
        <v/>
      </c>
      <c r="Y37" s="104"/>
    </row>
    <row r="38" spans="1:25" ht="15.75" x14ac:dyDescent="0.3">
      <c r="A38" s="179"/>
      <c r="B38" s="172"/>
      <c r="C38" s="173"/>
      <c r="D38" s="14"/>
      <c r="E38" s="6" t="str">
        <f>IF(D38="","",D38/$D$56)</f>
        <v/>
      </c>
      <c r="F38" s="45" t="str">
        <f>IF(AND(E38&lt;0.1,$H$56&gt;=5),"",IF(E38="","",IF(ISERROR(IF(E38&lt;0.1,"klein",IF(E38&gt;0.3,"groß",""))),"",IF(E38&lt;0.1,"klein",IF(E38&gt;0.3,"groß","")))))</f>
        <v/>
      </c>
      <c r="G38" s="58"/>
      <c r="H38" s="45" t="str">
        <f t="shared" si="3"/>
        <v/>
      </c>
      <c r="I38" s="57" t="str">
        <f t="shared" si="1"/>
        <v/>
      </c>
      <c r="J38" s="113"/>
      <c r="K38" s="46" t="str">
        <f t="shared" si="2"/>
        <v/>
      </c>
      <c r="L38" s="49" t="str">
        <f>IF(OR(A38=$C$266,A38=$C$267),1,"")</f>
        <v/>
      </c>
      <c r="M38" s="36" t="str">
        <f>IF(OR(A38=$C$266,A38=$C$267),D38,"")</f>
        <v/>
      </c>
      <c r="N38" s="92">
        <f>IF(OR(A38=$E$136,A38=$E$137),E38,0)</f>
        <v>0</v>
      </c>
      <c r="O38" s="93">
        <f>IF(OR(A38=$E$142,A38=$E$143),E38,0)</f>
        <v>0</v>
      </c>
      <c r="P38" s="92">
        <f>IF(OR(A38=$E$148,A38=$E$149),E38,0)</f>
        <v>0</v>
      </c>
      <c r="Q38" s="93">
        <f>IF(OR(A38=$E$154,A38=$E$155),E38,0)</f>
        <v>0</v>
      </c>
      <c r="R38" s="92">
        <f>IF(OR(A38=$E$160,A38=$E$161,A38=$E$162,A38=$E$163),E38,0)</f>
        <v>0</v>
      </c>
      <c r="S38" s="92">
        <f>IF(OR(A38=$E$175,A38=$E$176),E38,0)</f>
        <v>0</v>
      </c>
      <c r="T38" s="93">
        <f>IF(OR(A38=$E$181,A38=$E$182),E38,0)</f>
        <v>0</v>
      </c>
      <c r="U38" s="92">
        <f>IF(OR(A38=$E$187,A38=$E$188,A38=$E$189),E38,0)</f>
        <v>0</v>
      </c>
      <c r="V38" s="93">
        <f>IF(OR(A38=$E$425,A38=$E$426,A38=$E$427,A38=$E$428,A38=$E$429,A38=$E$430,A38=$E$431,A38=$E$432,A38=$E$433,A38=$E$434,A38=$E$435),$E38,0)</f>
        <v>0</v>
      </c>
      <c r="X38" s="98" t="str">
        <f t="shared" si="5"/>
        <v/>
      </c>
      <c r="Y38" s="104"/>
    </row>
    <row r="39" spans="1:25" ht="15.75" x14ac:dyDescent="0.3">
      <c r="A39" s="179"/>
      <c r="B39" s="172"/>
      <c r="C39" s="173"/>
      <c r="D39" s="14"/>
      <c r="E39" s="6" t="str">
        <f>IF(D39="","",D39/$D$56)</f>
        <v/>
      </c>
      <c r="F39" s="45" t="str">
        <f>IF(AND(E39&lt;0.1,$H$56&gt;=5),"",IF(E39="","",IF(ISERROR(IF(E39&lt;0.1,"klein",IF(E39&gt;0.3,"groß",""))),"",IF(E39&lt;0.1,"klein",IF(E39&gt;0.3,"groß","")))))</f>
        <v/>
      </c>
      <c r="G39" s="58"/>
      <c r="H39" s="45" t="str">
        <f t="shared" si="3"/>
        <v/>
      </c>
      <c r="I39" s="57" t="str">
        <f t="shared" si="1"/>
        <v/>
      </c>
      <c r="J39" s="113"/>
      <c r="K39" s="46" t="str">
        <f t="shared" si="2"/>
        <v/>
      </c>
      <c r="L39" s="49" t="str">
        <f>IF(OR(A39=$C$266,A39=$C$267),1,"")</f>
        <v/>
      </c>
      <c r="M39" s="36" t="str">
        <f>IF(OR(A39=$C$266,A39=$C$267),D39,"")</f>
        <v/>
      </c>
      <c r="N39" s="92">
        <f>IF(OR(A39=$E$136,A39=$E$137),E39,0)</f>
        <v>0</v>
      </c>
      <c r="O39" s="93">
        <f>IF(OR(A39=$E$142,A39=$E$143),E39,0)</f>
        <v>0</v>
      </c>
      <c r="P39" s="92">
        <f>IF(OR(A39=$E$148,A39=$E$149),E39,0)</f>
        <v>0</v>
      </c>
      <c r="Q39" s="93">
        <f>IF(OR(A39=$E$154,A39=$E$155),E39,0)</f>
        <v>0</v>
      </c>
      <c r="R39" s="92">
        <f>IF(OR(A39=$E$160,A39=$E$161,A39=$E$162,A39=$E$163),E39,0)</f>
        <v>0</v>
      </c>
      <c r="S39" s="92">
        <f>IF(OR(A39=$E$175,A39=$E$176),E39,0)</f>
        <v>0</v>
      </c>
      <c r="T39" s="93">
        <f>IF(OR(A39=$E$181,A39=$E$182),E39,0)</f>
        <v>0</v>
      </c>
      <c r="U39" s="92">
        <f>IF(OR(A39=$E$187,A39=$E$188,A39=$E$189),E39,0)</f>
        <v>0</v>
      </c>
      <c r="V39" s="93">
        <f>IF(OR(A39=$E$425,A39=$E$426,A39=$E$427,A39=$E$428,A39=$E$429,A39=$E$430,A39=$E$431,A39=$E$432,A39=$E$433,A39=$E$434,A39=$E$435),$E39,0)</f>
        <v>0</v>
      </c>
      <c r="X39" s="98" t="str">
        <f t="shared" si="5"/>
        <v/>
      </c>
      <c r="Y39" s="104"/>
    </row>
    <row r="40" spans="1:25" ht="15.75" x14ac:dyDescent="0.3">
      <c r="A40" s="179"/>
      <c r="B40" s="172"/>
      <c r="C40" s="173"/>
      <c r="D40" s="14"/>
      <c r="E40" s="6" t="str">
        <f>IF(D40="","",D40/$D$56)</f>
        <v/>
      </c>
      <c r="F40" s="45" t="str">
        <f>IF(AND(E40&lt;0.1,$H$56&gt;=5),"",IF(E40="","",IF(ISERROR(IF(E40&lt;0.1,"klein",IF(E40&gt;0.3,"groß",""))),"",IF(E40&lt;0.1,"klein",IF(E40&gt;0.3,"groß","")))))</f>
        <v/>
      </c>
      <c r="G40" s="58"/>
      <c r="H40" s="45" t="str">
        <f t="shared" si="3"/>
        <v/>
      </c>
      <c r="I40" s="57" t="str">
        <f t="shared" si="1"/>
        <v/>
      </c>
      <c r="J40" s="113"/>
      <c r="K40" s="46" t="str">
        <f t="shared" si="2"/>
        <v/>
      </c>
      <c r="L40" s="49" t="str">
        <f>IF(OR(A40=$C$266,A40=$C$267),1,"")</f>
        <v/>
      </c>
      <c r="M40" s="36" t="str">
        <f>IF(OR(A40=$C$266,A40=$C$267),D40,"")</f>
        <v/>
      </c>
      <c r="N40" s="92">
        <f>IF(OR(A40=$E$136,A40=$E$137),E40,0)</f>
        <v>0</v>
      </c>
      <c r="O40" s="93">
        <f>IF(OR(A40=$E$142,A40=$E$143),E40,0)</f>
        <v>0</v>
      </c>
      <c r="P40" s="92">
        <f>IF(OR(A40=$E$148,A40=$E$149),E40,0)</f>
        <v>0</v>
      </c>
      <c r="Q40" s="93">
        <f>IF(OR(A40=$E$154,A40=$E$155),E40,0)</f>
        <v>0</v>
      </c>
      <c r="R40" s="92">
        <f>IF(OR(A40=$E$160,A40=$E$161,A40=$E$162,A40=$E$163),E40,0)</f>
        <v>0</v>
      </c>
      <c r="S40" s="92">
        <f>IF(OR(A40=$E$175,A40=$E$176),E40,0)</f>
        <v>0</v>
      </c>
      <c r="T40" s="93">
        <f>IF(OR(A40=$E$181,A40=$E$182),E40,0)</f>
        <v>0</v>
      </c>
      <c r="U40" s="92">
        <f>IF(OR(A40=$E$187,A40=$E$188,A40=$E$189),E40,0)</f>
        <v>0</v>
      </c>
      <c r="V40" s="93">
        <f>IF(OR(A40=$E$425,A40=$E$426,A40=$E$427,A40=$E$428,A40=$E$429,A40=$E$430,A40=$E$431,A40=$E$432,A40=$E$433,A40=$E$434,A40=$E$435),$E40,0)</f>
        <v>0</v>
      </c>
      <c r="X40" s="98" t="str">
        <f t="shared" si="5"/>
        <v/>
      </c>
      <c r="Y40" s="104"/>
    </row>
    <row r="41" spans="1:25" ht="15.75" x14ac:dyDescent="0.3">
      <c r="A41" s="179"/>
      <c r="B41" s="172"/>
      <c r="C41" s="173"/>
      <c r="D41" s="14"/>
      <c r="E41" s="6" t="str">
        <f>IF(D41="","",D41/$D$56)</f>
        <v/>
      </c>
      <c r="F41" s="45" t="str">
        <f>IF(AND(E41&lt;0.1,$H$56&gt;=5),"",IF(E41="","",IF(ISERROR(IF(E41&lt;0.1,"klein",IF(E41&gt;0.3,"groß",""))),"",IF(E41&lt;0.1,"klein",IF(E41&gt;0.3,"groß","")))))</f>
        <v/>
      </c>
      <c r="G41" s="58"/>
      <c r="H41" s="45" t="str">
        <f t="shared" si="3"/>
        <v/>
      </c>
      <c r="I41" s="57" t="str">
        <f t="shared" si="1"/>
        <v/>
      </c>
      <c r="J41" s="113"/>
      <c r="K41" s="46" t="str">
        <f t="shared" si="2"/>
        <v/>
      </c>
      <c r="L41" s="49" t="str">
        <f>IF(OR(A41=$C$266,A41=$C$267),1,"")</f>
        <v/>
      </c>
      <c r="M41" s="36" t="str">
        <f>IF(OR(A41=$C$266,A41=$C$267),D41,"")</f>
        <v/>
      </c>
      <c r="N41" s="92">
        <f>IF(OR(A41=$E$136,A41=$E$137),E41,0)</f>
        <v>0</v>
      </c>
      <c r="O41" s="93">
        <f>IF(OR(A41=$E$142,A41=$E$143),E41,0)</f>
        <v>0</v>
      </c>
      <c r="P41" s="92">
        <f>IF(OR(A41=$E$148,A41=$E$149),E41,0)</f>
        <v>0</v>
      </c>
      <c r="Q41" s="93">
        <f>IF(OR(A41=$E$154,A41=$E$155),E41,0)</f>
        <v>0</v>
      </c>
      <c r="R41" s="92">
        <f>IF(OR(A41=$E$160,A41=$E$161,A41=$E$162,A41=$E$163),E41,0)</f>
        <v>0</v>
      </c>
      <c r="S41" s="92">
        <f>IF(OR(A41=$E$175,A41=$E$176),E41,0)</f>
        <v>0</v>
      </c>
      <c r="T41" s="93">
        <f>IF(OR(A41=$E$181,A41=$E$182),E41,0)</f>
        <v>0</v>
      </c>
      <c r="U41" s="92">
        <f>IF(OR(A41=$E$187,A41=$E$188,A41=$E$189),E41,0)</f>
        <v>0</v>
      </c>
      <c r="V41" s="93">
        <f>IF(OR(A41=$E$425,A41=$E$426,A41=$E$427,A41=$E$428,A41=$E$429,A41=$E$430,A41=$E$431,A41=$E$432,A41=$E$433,A41=$E$434,A41=$E$435),$E41,0)</f>
        <v>0</v>
      </c>
      <c r="X41" s="98" t="str">
        <f t="shared" si="5"/>
        <v/>
      </c>
      <c r="Y41" s="104"/>
    </row>
    <row r="42" spans="1:25" ht="15.75" x14ac:dyDescent="0.3">
      <c r="A42" s="179"/>
      <c r="B42" s="172"/>
      <c r="C42" s="173"/>
      <c r="D42" s="14"/>
      <c r="E42" s="6" t="str">
        <f>IF(D42="","",D42/$D$56)</f>
        <v/>
      </c>
      <c r="F42" s="45" t="str">
        <f>IF(AND(E42&lt;0.1,$H$56&gt;=5),"",IF(E42="","",IF(ISERROR(IF(E42&lt;0.1,"klein",IF(E42&gt;0.3,"groß",""))),"",IF(E42&lt;0.1,"klein",IF(E42&gt;0.3,"groß","")))))</f>
        <v/>
      </c>
      <c r="G42" s="58"/>
      <c r="H42" s="45" t="str">
        <f t="shared" si="3"/>
        <v/>
      </c>
      <c r="I42" s="57" t="str">
        <f t="shared" si="1"/>
        <v/>
      </c>
      <c r="J42" s="113"/>
      <c r="K42" s="46" t="str">
        <f t="shared" si="2"/>
        <v/>
      </c>
      <c r="L42" s="49" t="str">
        <f>IF(OR(A42=$C$266,A42=$C$267),1,"")</f>
        <v/>
      </c>
      <c r="M42" s="36" t="str">
        <f>IF(OR(A42=$C$266,A42=$C$267),D42,"")</f>
        <v/>
      </c>
      <c r="N42" s="92">
        <f>IF(OR(A42=$E$136,A42=$E$137),E42,0)</f>
        <v>0</v>
      </c>
      <c r="O42" s="93">
        <f>IF(OR(A42=$E$142,A42=$E$143),E42,0)</f>
        <v>0</v>
      </c>
      <c r="P42" s="92">
        <f>IF(OR(A42=$E$148,A42=$E$149),E42,0)</f>
        <v>0</v>
      </c>
      <c r="Q42" s="93">
        <f>IF(OR(A42=$E$154,A42=$E$155),E42,0)</f>
        <v>0</v>
      </c>
      <c r="R42" s="92">
        <f>IF(OR(A42=$E$160,A42=$E$161,A42=$E$162,A42=$E$163),E42,0)</f>
        <v>0</v>
      </c>
      <c r="S42" s="92">
        <f>IF(OR(A42=$E$175,A42=$E$176),E42,0)</f>
        <v>0</v>
      </c>
      <c r="T42" s="93">
        <f>IF(OR(A42=$E$181,A42=$E$182),E42,0)</f>
        <v>0</v>
      </c>
      <c r="U42" s="92">
        <f>IF(OR(A42=$E$187,A42=$E$188,A42=$E$189),E42,0)</f>
        <v>0</v>
      </c>
      <c r="V42" s="93">
        <f>IF(OR(A42=$E$425,A42=$E$426,A42=$E$427,A42=$E$428,A42=$E$429,A42=$E$430,A42=$E$431,A42=$E$432,A42=$E$433,A42=$E$434,A42=$E$435),$E42,0)</f>
        <v>0</v>
      </c>
      <c r="X42" s="98" t="str">
        <f t="shared" si="5"/>
        <v/>
      </c>
      <c r="Y42" s="104"/>
    </row>
    <row r="43" spans="1:25" ht="15.75" x14ac:dyDescent="0.3">
      <c r="A43" s="179"/>
      <c r="B43" s="172"/>
      <c r="C43" s="173"/>
      <c r="D43" s="14"/>
      <c r="E43" s="6" t="str">
        <f>IF(D43="","",D43/$D$56)</f>
        <v/>
      </c>
      <c r="F43" s="45" t="str">
        <f>IF(AND(E43&lt;0.1,$H$56&gt;=5),"",IF(E43="","",IF(ISERROR(IF(E43&lt;0.1,"klein",IF(E43&gt;0.3,"groß",""))),"",IF(E43&lt;0.1,"klein",IF(E43&gt;0.3,"groß","")))))</f>
        <v/>
      </c>
      <c r="G43" s="58"/>
      <c r="H43" s="45" t="str">
        <f t="shared" si="3"/>
        <v/>
      </c>
      <c r="I43" s="57" t="str">
        <f t="shared" si="1"/>
        <v/>
      </c>
      <c r="J43" s="113"/>
      <c r="K43" s="46" t="str">
        <f t="shared" si="2"/>
        <v/>
      </c>
      <c r="L43" s="49" t="str">
        <f>IF(OR(A43=$C$266,A43=$C$267),1,"")</f>
        <v/>
      </c>
      <c r="M43" s="36" t="str">
        <f>IF(OR(A43=$C$266,A43=$C$267),D43,"")</f>
        <v/>
      </c>
      <c r="N43" s="92">
        <f>IF(OR(A43=$E$136,A43=$E$137),E43,0)</f>
        <v>0</v>
      </c>
      <c r="O43" s="93">
        <f>IF(OR(A43=$E$142,A43=$E$143),E43,0)</f>
        <v>0</v>
      </c>
      <c r="P43" s="92">
        <f>IF(OR(A43=$E$148,A43=$E$149),E43,0)</f>
        <v>0</v>
      </c>
      <c r="Q43" s="93">
        <f>IF(OR(A43=$E$154,A43=$E$155),E43,0)</f>
        <v>0</v>
      </c>
      <c r="R43" s="92">
        <f>IF(OR(A43=$E$160,A43=$E$161,A43=$E$162,A43=$E$163),E43,0)</f>
        <v>0</v>
      </c>
      <c r="S43" s="92">
        <f>IF(OR(A43=$E$175,A43=$E$176),E43,0)</f>
        <v>0</v>
      </c>
      <c r="T43" s="93">
        <f>IF(OR(A43=$E$181,A43=$E$182),E43,0)</f>
        <v>0</v>
      </c>
      <c r="U43" s="92">
        <f>IF(OR(A43=$E$187,A43=$E$188,A43=$E$189),E43,0)</f>
        <v>0</v>
      </c>
      <c r="V43" s="93">
        <f>IF(OR(A43=$E$425,A43=$E$426,A43=$E$427,A43=$E$428,A43=$E$429,A43=$E$430,A43=$E$431,A43=$E$432,A43=$E$433,A43=$E$434,A43=$E$435),$E43,0)</f>
        <v>0</v>
      </c>
      <c r="X43" s="98" t="str">
        <f t="shared" si="5"/>
        <v/>
      </c>
      <c r="Y43" s="104"/>
    </row>
    <row r="44" spans="1:25" ht="15.75" x14ac:dyDescent="0.3">
      <c r="A44" s="179"/>
      <c r="B44" s="172"/>
      <c r="C44" s="173"/>
      <c r="D44" s="14"/>
      <c r="E44" s="6" t="str">
        <f>IF(D44="","",D44/$D$56)</f>
        <v/>
      </c>
      <c r="F44" s="45" t="str">
        <f>IF(AND(E44&lt;0.1,$H$56&gt;=5),"",IF(E44="","",IF(ISERROR(IF(E44&lt;0.1,"klein",IF(E44&gt;0.3,"groß",""))),"",IF(E44&lt;0.1,"klein",IF(E44&gt;0.3,"groß","")))))</f>
        <v/>
      </c>
      <c r="G44" s="58"/>
      <c r="H44" s="45" t="str">
        <f t="shared" si="3"/>
        <v/>
      </c>
      <c r="I44" s="57" t="str">
        <f t="shared" si="1"/>
        <v/>
      </c>
      <c r="J44" s="113"/>
      <c r="K44" s="46" t="str">
        <f t="shared" si="2"/>
        <v/>
      </c>
      <c r="L44" s="49" t="str">
        <f>IF(OR(A44=$C$266,A44=$C$267),1,"")</f>
        <v/>
      </c>
      <c r="M44" s="36" t="str">
        <f>IF(OR(A44=$C$266,A44=$C$267),D44,"")</f>
        <v/>
      </c>
      <c r="N44" s="92">
        <f>IF(OR(A44=$E$136,A44=$E$137),E44,0)</f>
        <v>0</v>
      </c>
      <c r="O44" s="93">
        <f>IF(OR(A44=$E$142,A44=$E$143),E44,0)</f>
        <v>0</v>
      </c>
      <c r="P44" s="92">
        <f>IF(OR(A44=$E$148,A44=$E$149),E44,0)</f>
        <v>0</v>
      </c>
      <c r="Q44" s="93">
        <f>IF(OR(A44=$E$154,A44=$E$155),E44,0)</f>
        <v>0</v>
      </c>
      <c r="R44" s="92">
        <f>IF(OR(A44=$E$160,A44=$E$161,A44=$E$162,A44=$E$163),E44,0)</f>
        <v>0</v>
      </c>
      <c r="S44" s="92">
        <f>IF(OR(A44=$E$175,A44=$E$176),E44,0)</f>
        <v>0</v>
      </c>
      <c r="T44" s="93">
        <f>IF(OR(A44=$E$181,A44=$E$182),E44,0)</f>
        <v>0</v>
      </c>
      <c r="U44" s="92">
        <f>IF(OR(A44=$E$187,A44=$E$188,A44=$E$189),E44,0)</f>
        <v>0</v>
      </c>
      <c r="V44" s="93">
        <f>IF(OR(A44=$E$425,A44=$E$426,A44=$E$427,A44=$E$428,A44=$E$429,A44=$E$430,A44=$E$431,A44=$E$432,A44=$E$433,A44=$E$434,A44=$E$435),$E44,0)</f>
        <v>0</v>
      </c>
      <c r="X44" s="98" t="str">
        <f t="shared" si="5"/>
        <v/>
      </c>
      <c r="Y44" s="104"/>
    </row>
    <row r="45" spans="1:25" ht="15.75" x14ac:dyDescent="0.3">
      <c r="A45" s="179"/>
      <c r="B45" s="172"/>
      <c r="C45" s="173"/>
      <c r="D45" s="14"/>
      <c r="E45" s="6" t="str">
        <f>IF(D45="","",D45/$D$56)</f>
        <v/>
      </c>
      <c r="F45" s="45" t="str">
        <f>IF(AND(E45&lt;0.1,$H$56&gt;=5),"",IF(E45="","",IF(ISERROR(IF(E45&lt;0.1,"klein",IF(E45&gt;0.3,"groß",""))),"",IF(E45&lt;0.1,"klein",IF(E45&gt;0.3,"groß","")))))</f>
        <v/>
      </c>
      <c r="G45" s="58"/>
      <c r="H45" s="45" t="str">
        <f t="shared" si="3"/>
        <v/>
      </c>
      <c r="I45" s="57" t="str">
        <f t="shared" si="1"/>
        <v/>
      </c>
      <c r="J45" s="113"/>
      <c r="K45" s="46" t="str">
        <f t="shared" si="2"/>
        <v/>
      </c>
      <c r="L45" s="49" t="str">
        <f>IF(OR(A45=$C$266,A45=$C$267),1,"")</f>
        <v/>
      </c>
      <c r="M45" s="36" t="str">
        <f>IF(OR(A45=$C$266,A45=$C$267),D45,"")</f>
        <v/>
      </c>
      <c r="N45" s="92">
        <f>IF(OR(A45=$E$136,A45=$E$137),E45,0)</f>
        <v>0</v>
      </c>
      <c r="O45" s="93">
        <f>IF(OR(A45=$E$142,A45=$E$143),E45,0)</f>
        <v>0</v>
      </c>
      <c r="P45" s="92">
        <f>IF(OR(A45=$E$148,A45=$E$149),E45,0)</f>
        <v>0</v>
      </c>
      <c r="Q45" s="93">
        <f>IF(OR(A45=$E$154,A45=$E$155),E45,0)</f>
        <v>0</v>
      </c>
      <c r="R45" s="92">
        <f>IF(OR(A45=$E$160,A45=$E$161,A45=$E$162,A45=$E$163),E45,0)</f>
        <v>0</v>
      </c>
      <c r="S45" s="92">
        <f>IF(OR(A45=$E$175,A45=$E$176),E45,0)</f>
        <v>0</v>
      </c>
      <c r="T45" s="93">
        <f>IF(OR(A45=$E$181,A45=$E$182),E45,0)</f>
        <v>0</v>
      </c>
      <c r="U45" s="92">
        <f>IF(OR(A45=$E$187,A45=$E$188,A45=$E$189),E45,0)</f>
        <v>0</v>
      </c>
      <c r="V45" s="93">
        <f>IF(OR(A45=$E$425,A45=$E$426,A45=$E$427,A45=$E$428,A45=$E$429,A45=$E$430,A45=$E$431,A45=$E$432,A45=$E$433,A45=$E$434,A45=$E$435),$E45,0)</f>
        <v>0</v>
      </c>
      <c r="X45" s="98" t="str">
        <f t="shared" si="5"/>
        <v/>
      </c>
      <c r="Y45" s="104"/>
    </row>
    <row r="46" spans="1:25" ht="15.75" x14ac:dyDescent="0.3">
      <c r="A46" s="179"/>
      <c r="B46" s="172"/>
      <c r="C46" s="173"/>
      <c r="D46" s="14"/>
      <c r="E46" s="6" t="str">
        <f>IF(D46="","",D46/$D$56)</f>
        <v/>
      </c>
      <c r="F46" s="45" t="str">
        <f>IF(AND(E46&lt;0.1,$H$56&gt;=5),"",IF(E46="","",IF(ISERROR(IF(E46&lt;0.1,"klein",IF(E46&gt;0.3,"groß",""))),"",IF(E46&lt;0.1,"klein",IF(E46&gt;0.3,"groß","")))))</f>
        <v/>
      </c>
      <c r="G46" s="58"/>
      <c r="H46" s="45" t="str">
        <f t="shared" si="3"/>
        <v/>
      </c>
      <c r="I46" s="57" t="str">
        <f t="shared" si="1"/>
        <v/>
      </c>
      <c r="J46" s="113"/>
      <c r="K46" s="46" t="str">
        <f t="shared" si="2"/>
        <v/>
      </c>
      <c r="L46" s="49" t="str">
        <f>IF(OR(A46=$C$266,A46=$C$267),1,"")</f>
        <v/>
      </c>
      <c r="M46" s="36" t="str">
        <f>IF(OR(A46=$C$266,A46=$C$267),D46,"")</f>
        <v/>
      </c>
      <c r="N46" s="92">
        <f>IF(OR(A46=$E$136,A46=$E$137),E46,0)</f>
        <v>0</v>
      </c>
      <c r="O46" s="93">
        <f>IF(OR(A46=$E$142,A46=$E$143),E46,0)</f>
        <v>0</v>
      </c>
      <c r="P46" s="92">
        <f>IF(OR(A46=$E$148,A46=$E$149),E46,0)</f>
        <v>0</v>
      </c>
      <c r="Q46" s="93">
        <f>IF(OR(A46=$E$154,A46=$E$155),E46,0)</f>
        <v>0</v>
      </c>
      <c r="R46" s="92">
        <f>IF(OR(A46=$E$160,A46=$E$161,A46=$E$162,A46=$E$163),E46,0)</f>
        <v>0</v>
      </c>
      <c r="S46" s="92">
        <f>IF(OR(A46=$E$175,A46=$E$176),E46,0)</f>
        <v>0</v>
      </c>
      <c r="T46" s="93">
        <f>IF(OR(A46=$E$181,A46=$E$182),E46,0)</f>
        <v>0</v>
      </c>
      <c r="U46" s="92">
        <f>IF(OR(A46=$E$187,A46=$E$188,A46=$E$189),E46,0)</f>
        <v>0</v>
      </c>
      <c r="V46" s="93">
        <f>IF(OR(A46=$E$425,A46=$E$426,A46=$E$427,A46=$E$428,A46=$E$429,A46=$E$430,A46=$E$431,A46=$E$432,A46=$E$433,A46=$E$434,A46=$E$435),$E46,0)</f>
        <v>0</v>
      </c>
      <c r="X46" s="98" t="str">
        <f t="shared" si="5"/>
        <v/>
      </c>
      <c r="Y46" s="104"/>
    </row>
    <row r="47" spans="1:25" ht="15.75" x14ac:dyDescent="0.3">
      <c r="A47" s="179"/>
      <c r="B47" s="172"/>
      <c r="C47" s="173"/>
      <c r="D47" s="14"/>
      <c r="E47" s="6" t="str">
        <f>IF(D47="","",D47/$D$56)</f>
        <v/>
      </c>
      <c r="F47" s="45" t="str">
        <f>IF(AND(E47&lt;0.1,$H$56&gt;=5),"",IF(E47="","",IF(ISERROR(IF(E47&lt;0.1,"klein",IF(E47&gt;0.3,"groß",""))),"",IF(E47&lt;0.1,"klein",IF(E47&gt;0.3,"groß","")))))</f>
        <v/>
      </c>
      <c r="G47" s="58"/>
      <c r="H47" s="45" t="str">
        <f t="shared" si="3"/>
        <v/>
      </c>
      <c r="I47" s="57" t="str">
        <f t="shared" si="1"/>
        <v/>
      </c>
      <c r="J47" s="113"/>
      <c r="K47" s="46" t="str">
        <f t="shared" si="2"/>
        <v/>
      </c>
      <c r="L47" s="49" t="str">
        <f>IF(OR(A47=$C$266,A47=$C$267),1,"")</f>
        <v/>
      </c>
      <c r="M47" s="36" t="str">
        <f>IF(OR(A47=$C$266,A47=$C$267),D47,"")</f>
        <v/>
      </c>
      <c r="N47" s="92">
        <f>IF(OR(A47=$E$136,A47=$E$137),E47,0)</f>
        <v>0</v>
      </c>
      <c r="O47" s="93">
        <f>IF(OR(A47=$E$142,A47=$E$143),E47,0)</f>
        <v>0</v>
      </c>
      <c r="P47" s="92">
        <f>IF(OR(A47=$E$148,A47=$E$149),E47,0)</f>
        <v>0</v>
      </c>
      <c r="Q47" s="93">
        <f>IF(OR(A47=$E$154,A47=$E$155),E47,0)</f>
        <v>0</v>
      </c>
      <c r="R47" s="92">
        <f>IF(OR(A47=$E$160,A47=$E$161,A47=$E$162,A47=$E$163),E47,0)</f>
        <v>0</v>
      </c>
      <c r="S47" s="92">
        <f>IF(OR(A47=$E$175,A47=$E$176),E47,0)</f>
        <v>0</v>
      </c>
      <c r="T47" s="93">
        <f>IF(OR(A47=$E$181,A47=$E$182),E47,0)</f>
        <v>0</v>
      </c>
      <c r="U47" s="92">
        <f>IF(OR(A47=$E$187,A47=$E$188,A47=$E$189),E47,0)</f>
        <v>0</v>
      </c>
      <c r="V47" s="93">
        <f>IF(OR(A47=$E$425,A47=$E$426,A47=$E$427,A47=$E$428,A47=$E$429,A47=$E$430,A47=$E$431,A47=$E$432,A47=$E$433,A47=$E$434,A47=$E$435),$E47,0)</f>
        <v>0</v>
      </c>
      <c r="X47" s="98" t="str">
        <f t="shared" si="5"/>
        <v/>
      </c>
      <c r="Y47" s="104"/>
    </row>
    <row r="48" spans="1:25" ht="15.75" x14ac:dyDescent="0.3">
      <c r="A48" s="179"/>
      <c r="B48" s="172"/>
      <c r="C48" s="173"/>
      <c r="D48" s="14"/>
      <c r="E48" s="6" t="str">
        <f>IF(D48="","",D48/$D$56)</f>
        <v/>
      </c>
      <c r="F48" s="45" t="str">
        <f>IF(AND(E48&lt;0.1,$H$56&gt;=5),"",IF(E48="","",IF(ISERROR(IF(E48&lt;0.1,"klein",IF(E48&gt;0.3,"groß",""))),"",IF(E48&lt;0.1,"klein",IF(E48&gt;0.3,"groß","")))))</f>
        <v/>
      </c>
      <c r="G48" s="58"/>
      <c r="H48" s="45" t="str">
        <f t="shared" si="3"/>
        <v/>
      </c>
      <c r="I48" s="57" t="str">
        <f t="shared" si="1"/>
        <v/>
      </c>
      <c r="J48" s="113"/>
      <c r="K48" s="46" t="str">
        <f t="shared" si="2"/>
        <v/>
      </c>
      <c r="L48" s="133" t="str">
        <f>IF(OR(A48=$C$266,A48=$C$267),1,"")</f>
        <v/>
      </c>
      <c r="M48" s="134" t="str">
        <f>IF(OR(A48=$C$266,A48=$C$267),D48,"")</f>
        <v/>
      </c>
      <c r="N48" s="128">
        <f>IF(OR(A48=$E$136,A48=$E$137),E48,0)</f>
        <v>0</v>
      </c>
      <c r="O48" s="129">
        <f>IF(OR(A48=$E$142,A48=$E$143),E48,0)</f>
        <v>0</v>
      </c>
      <c r="P48" s="128">
        <f>IF(OR(A48=$E$148,A48=$E$149),E48,0)</f>
        <v>0</v>
      </c>
      <c r="Q48" s="129">
        <f>IF(OR(A48=$E$154,A48=$E$155),E48,0)</f>
        <v>0</v>
      </c>
      <c r="R48" s="128">
        <f>IF(OR(A48=$E$160,A48=$E$161,A48=$E$162,A48=$E$163),E48,0)</f>
        <v>0</v>
      </c>
      <c r="S48" s="128">
        <f>IF(OR(A48=$E$175,A48=$E$176),E48,0)</f>
        <v>0</v>
      </c>
      <c r="T48" s="129">
        <f>IF(OR(A48=$E$181,A48=$E$182),E48,0)</f>
        <v>0</v>
      </c>
      <c r="U48" s="128">
        <f>IF(OR(A48=$E$187,A48=$E$188,A48=$E$189),E48,0)</f>
        <v>0</v>
      </c>
      <c r="V48" s="129">
        <f>IF(OR(A48=$E$425,A48=$E$426,A48=$E$427,A48=$E$428,A48=$E$429,A48=$E$430,A48=$E$431,A48=$E$432,A48=$E$433,A48=$E$434,A48=$E$435),$E48,0)</f>
        <v>0</v>
      </c>
      <c r="X48" s="98" t="str">
        <f t="shared" si="5"/>
        <v/>
      </c>
      <c r="Y48" s="104"/>
    </row>
    <row r="49" spans="1:25" ht="16.5" thickBot="1" x14ac:dyDescent="0.35">
      <c r="A49" s="188" t="s">
        <v>703</v>
      </c>
      <c r="B49" s="188"/>
      <c r="C49" s="188"/>
      <c r="D49" s="1"/>
      <c r="E49" s="1"/>
      <c r="F49" s="131"/>
      <c r="G49" s="54"/>
      <c r="H49" s="131"/>
      <c r="I49" s="143"/>
      <c r="J49" s="144"/>
      <c r="K49" s="53"/>
      <c r="L49" s="53"/>
      <c r="M49" s="53"/>
      <c r="N49" s="145"/>
      <c r="O49" s="145"/>
      <c r="P49" s="145"/>
      <c r="Q49" s="145"/>
      <c r="R49" s="145"/>
      <c r="S49" s="145"/>
      <c r="T49" s="145"/>
      <c r="U49" s="145"/>
      <c r="V49" s="145"/>
      <c r="X49" s="104"/>
      <c r="Y49" s="104"/>
    </row>
    <row r="50" spans="1:25" ht="16.5" thickBot="1" x14ac:dyDescent="0.35">
      <c r="A50" s="189"/>
      <c r="B50" s="189"/>
      <c r="C50" s="189"/>
      <c r="D50" s="14"/>
      <c r="E50" s="6"/>
      <c r="F50" s="131"/>
      <c r="G50" s="54"/>
      <c r="H50" s="131"/>
      <c r="I50" s="143"/>
      <c r="J50" s="144"/>
      <c r="K50" s="53"/>
      <c r="L50" s="53"/>
      <c r="M50" s="53"/>
      <c r="N50" s="145"/>
      <c r="O50" s="145"/>
      <c r="P50" s="145"/>
      <c r="Q50" s="145"/>
      <c r="R50" s="145"/>
      <c r="S50" s="145"/>
      <c r="T50" s="145"/>
      <c r="U50" s="145"/>
      <c r="V50" s="145"/>
      <c r="X50" s="159" t="str">
        <f>IF(A50="","",COUNTIF($A$50:$C$54,A50)=1)</f>
        <v/>
      </c>
      <c r="Y50" s="160">
        <f>IF(OR(X50=FALSE,X51=FALSE,X52=FALSE,X53=FALSE,X54=FALSE),1,0)</f>
        <v>0</v>
      </c>
    </row>
    <row r="51" spans="1:25" ht="15.75" x14ac:dyDescent="0.3">
      <c r="A51" s="189"/>
      <c r="B51" s="189"/>
      <c r="C51" s="189"/>
      <c r="D51" s="14"/>
      <c r="E51" s="6"/>
      <c r="F51" s="131"/>
      <c r="G51" s="54"/>
      <c r="H51" s="131"/>
      <c r="I51" s="143"/>
      <c r="J51" s="144"/>
      <c r="K51" s="53"/>
      <c r="L51" s="53"/>
      <c r="M51" s="53"/>
      <c r="N51" s="145"/>
      <c r="O51" s="145"/>
      <c r="P51" s="145"/>
      <c r="Q51" s="145"/>
      <c r="R51" s="145"/>
      <c r="S51" s="145"/>
      <c r="T51" s="145"/>
      <c r="U51" s="145"/>
      <c r="V51" s="145"/>
      <c r="X51" s="159" t="str">
        <f t="shared" ref="X51:X54" si="6">IF(A51="","",COUNTIF($A$50:$C$54,A51)=1)</f>
        <v/>
      </c>
      <c r="Y51" s="104"/>
    </row>
    <row r="52" spans="1:25" ht="15.75" x14ac:dyDescent="0.3">
      <c r="A52" s="189"/>
      <c r="B52" s="189"/>
      <c r="C52" s="189"/>
      <c r="D52" s="14"/>
      <c r="E52" s="6"/>
      <c r="F52" s="131"/>
      <c r="G52" s="54"/>
      <c r="H52" s="131"/>
      <c r="I52" s="143"/>
      <c r="J52" s="144"/>
      <c r="K52" s="53"/>
      <c r="L52" s="53"/>
      <c r="M52" s="53"/>
      <c r="N52" s="145"/>
      <c r="O52" s="145"/>
      <c r="P52" s="145"/>
      <c r="Q52" s="145"/>
      <c r="R52" s="145"/>
      <c r="S52" s="145"/>
      <c r="T52" s="145"/>
      <c r="U52" s="145"/>
      <c r="V52" s="145"/>
      <c r="X52" s="159" t="str">
        <f t="shared" si="6"/>
        <v/>
      </c>
      <c r="Y52" s="104"/>
    </row>
    <row r="53" spans="1:25" ht="15.75" x14ac:dyDescent="0.3">
      <c r="A53" s="189"/>
      <c r="B53" s="189"/>
      <c r="C53" s="189"/>
      <c r="D53" s="14"/>
      <c r="E53" s="6"/>
      <c r="F53" s="131"/>
      <c r="G53" s="54"/>
      <c r="H53" s="131"/>
      <c r="I53" s="143"/>
      <c r="J53" s="144"/>
      <c r="K53" s="53"/>
      <c r="L53" s="53"/>
      <c r="M53" s="53"/>
      <c r="N53" s="145"/>
      <c r="O53" s="145"/>
      <c r="P53" s="145"/>
      <c r="Q53" s="145"/>
      <c r="R53" s="145"/>
      <c r="S53" s="145"/>
      <c r="T53" s="145"/>
      <c r="U53" s="145"/>
      <c r="V53" s="145"/>
      <c r="X53" s="159" t="str">
        <f t="shared" si="6"/>
        <v/>
      </c>
      <c r="Y53" s="104"/>
    </row>
    <row r="54" spans="1:25" ht="15.75" x14ac:dyDescent="0.3">
      <c r="A54" s="189"/>
      <c r="B54" s="189"/>
      <c r="C54" s="189"/>
      <c r="D54" s="14"/>
      <c r="E54" s="6"/>
      <c r="F54" s="131"/>
      <c r="G54" s="54"/>
      <c r="H54" s="131"/>
      <c r="I54" s="143"/>
      <c r="J54" s="144"/>
      <c r="K54" s="53"/>
      <c r="L54" s="53"/>
      <c r="M54" s="53"/>
      <c r="N54" s="145"/>
      <c r="O54" s="145"/>
      <c r="P54" s="145"/>
      <c r="Q54" s="145"/>
      <c r="R54" s="145"/>
      <c r="S54" s="145"/>
      <c r="T54" s="145"/>
      <c r="U54" s="145"/>
      <c r="V54" s="145"/>
      <c r="X54" s="159" t="str">
        <f t="shared" si="6"/>
        <v/>
      </c>
      <c r="Y54" s="104"/>
    </row>
    <row r="55" spans="1:25" ht="16.5" thickBot="1" x14ac:dyDescent="0.35">
      <c r="A55" s="1"/>
      <c r="B55" s="1"/>
      <c r="C55" s="130" t="s">
        <v>720</v>
      </c>
      <c r="D55" s="158">
        <f>SUM(D50:D54,D56)</f>
        <v>0</v>
      </c>
      <c r="E55" s="149"/>
      <c r="F55" s="131"/>
      <c r="G55" s="54"/>
      <c r="H55" s="131"/>
      <c r="I55" s="143"/>
      <c r="J55" s="144"/>
      <c r="K55" s="53"/>
      <c r="L55" s="53"/>
      <c r="M55" s="53"/>
      <c r="N55" s="145"/>
      <c r="O55" s="145"/>
      <c r="P55" s="145"/>
      <c r="Q55" s="145"/>
      <c r="R55" s="145"/>
      <c r="S55" s="145"/>
      <c r="T55" s="145"/>
      <c r="U55" s="145"/>
      <c r="V55" s="145"/>
      <c r="X55" s="104"/>
      <c r="Y55" s="104"/>
    </row>
    <row r="56" spans="1:25" ht="15.75" thickBot="1" x14ac:dyDescent="0.3">
      <c r="A56" s="1"/>
      <c r="B56" s="1"/>
      <c r="C56" s="155" t="s">
        <v>721</v>
      </c>
      <c r="D56" s="200">
        <f>SUM(D14:D48)</f>
        <v>0</v>
      </c>
      <c r="E56" s="150">
        <f>SUM(E14:E48)</f>
        <v>0</v>
      </c>
      <c r="F56" s="31"/>
      <c r="G56" s="135"/>
      <c r="H56" s="136">
        <f>COUNT(H14:H48)</f>
        <v>0</v>
      </c>
      <c r="I56" s="136">
        <f>COUNT(I14:I48)</f>
        <v>0</v>
      </c>
      <c r="J56" s="59"/>
      <c r="K56" s="137">
        <f>COUNT(K14:K48)</f>
        <v>0</v>
      </c>
      <c r="L56" s="138">
        <f>SUM(L29:L48)</f>
        <v>0</v>
      </c>
      <c r="M56" s="138">
        <f>SUM(M29:M48)</f>
        <v>0</v>
      </c>
      <c r="N56" s="139">
        <f>IF(SUM(N29:N48)&lt;=$O$57,0,1)</f>
        <v>0</v>
      </c>
      <c r="O56" s="139">
        <f t="shared" ref="O56:V56" si="7">IF(SUM(O29:O48)&lt;=$O$57,0,1)</f>
        <v>0</v>
      </c>
      <c r="P56" s="140">
        <f t="shared" si="7"/>
        <v>0</v>
      </c>
      <c r="Q56" s="140">
        <f>IF(SUM(Q23:Q48)&lt;=$O$57,0,1)</f>
        <v>0</v>
      </c>
      <c r="R56" s="140">
        <f t="shared" si="7"/>
        <v>0</v>
      </c>
      <c r="S56" s="140">
        <f t="shared" si="7"/>
        <v>0</v>
      </c>
      <c r="T56" s="140">
        <f t="shared" si="7"/>
        <v>0</v>
      </c>
      <c r="U56" s="140">
        <f t="shared" si="7"/>
        <v>0</v>
      </c>
      <c r="V56" s="140">
        <f t="shared" si="7"/>
        <v>0</v>
      </c>
      <c r="W56" s="10">
        <f>SUM(N56:V56)</f>
        <v>0</v>
      </c>
    </row>
    <row r="57" spans="1:25" ht="15.75" thickBot="1" x14ac:dyDescent="0.3">
      <c r="A57" s="1"/>
      <c r="B57" s="1"/>
      <c r="C57" s="156" t="s">
        <v>45</v>
      </c>
      <c r="D57" s="151">
        <f>SUM(D14:D21)</f>
        <v>0</v>
      </c>
      <c r="E57" s="150">
        <f>SUM(E14:E21)</f>
        <v>0</v>
      </c>
      <c r="F57" s="1"/>
      <c r="H57" s="56"/>
      <c r="I57" s="15" t="s">
        <v>357</v>
      </c>
      <c r="J57" s="39">
        <f>SUMIF(I14:I48,"1",E14:E48)</f>
        <v>0</v>
      </c>
      <c r="K57" s="40">
        <f>(5-H56)/10</f>
        <v>0.5</v>
      </c>
      <c r="L57" s="1"/>
      <c r="M57" s="1"/>
      <c r="N57" s="94"/>
      <c r="O57" s="95">
        <v>0.3</v>
      </c>
    </row>
    <row r="58" spans="1:25" ht="15.75" thickBot="1" x14ac:dyDescent="0.3">
      <c r="A58" s="1"/>
      <c r="B58" s="1"/>
      <c r="C58" s="157" t="s">
        <v>46</v>
      </c>
      <c r="D58" s="151">
        <f>SUM(D23:D27)</f>
        <v>0</v>
      </c>
      <c r="E58" s="150">
        <f>SUM(E23:E27)</f>
        <v>0</v>
      </c>
      <c r="F58" s="1"/>
      <c r="G58" s="1"/>
      <c r="H58" s="56"/>
      <c r="I58" s="37" t="s">
        <v>353</v>
      </c>
      <c r="J58" s="40">
        <f>SUM(H56,I56)</f>
        <v>0</v>
      </c>
      <c r="K58" s="41" t="str">
        <f>IF(J57&gt;=K57,"ok","falsch")</f>
        <v>falsch</v>
      </c>
      <c r="L58" s="1"/>
      <c r="M58" s="1"/>
    </row>
    <row r="59" spans="1:25" hidden="1" x14ac:dyDescent="0.25">
      <c r="A59" s="1"/>
      <c r="B59" s="1"/>
      <c r="C59" s="31" t="s">
        <v>351</v>
      </c>
      <c r="D59" s="152">
        <f>SUMIF(F14:F48,"klein",D14:D48)</f>
        <v>0</v>
      </c>
      <c r="E59" s="153">
        <f>J57</f>
        <v>0</v>
      </c>
      <c r="F59" s="1"/>
      <c r="G59" s="1"/>
      <c r="H59" s="31"/>
      <c r="I59" s="42"/>
      <c r="J59" s="55" t="str">
        <f>IF(OR(AND(H56=2,E59&gt;=0.3,I56&gt;=6,E59/3&gt;=0.1),H56&gt;=5),"ok",IF(OR(AND(H56=3,E59&gt;=0.2,I56&gt;=4,E59/2&gt;=0.1),H56&gt;=5),"ok",IF(OR(AND(H56&gt;=4,E59&gt;=0.1),H56&gt;=5),"ok","falsch")))</f>
        <v>falsch</v>
      </c>
      <c r="K59" s="60"/>
      <c r="L59" s="1"/>
      <c r="M59" s="1"/>
    </row>
    <row r="60" spans="1:25" hidden="1" x14ac:dyDescent="0.25">
      <c r="A60" s="1"/>
      <c r="B60" s="1"/>
      <c r="C60" s="1"/>
      <c r="D60" s="99"/>
      <c r="E60" s="7"/>
      <c r="F60" s="1"/>
      <c r="G60" s="1"/>
      <c r="H60" s="31"/>
      <c r="I60" s="63"/>
      <c r="J60" s="31"/>
      <c r="K60" s="30"/>
      <c r="L60" s="31"/>
      <c r="M60" s="1"/>
    </row>
    <row r="61" spans="1:25" hidden="1" x14ac:dyDescent="0.25">
      <c r="A61" s="1"/>
      <c r="B61" s="1"/>
      <c r="C61" s="1"/>
      <c r="D61" s="99"/>
      <c r="E61" s="7"/>
      <c r="F61" s="1"/>
      <c r="G61" s="1"/>
      <c r="H61" s="31"/>
      <c r="I61" s="31"/>
      <c r="J61" s="30"/>
      <c r="K61" s="31"/>
      <c r="L61" s="31"/>
      <c r="M61" s="31"/>
      <c r="N61" s="30"/>
      <c r="O61" s="30"/>
    </row>
    <row r="62" spans="1:25" hidden="1" x14ac:dyDescent="0.25">
      <c r="F62" s="1"/>
      <c r="G62" s="1"/>
      <c r="H62" s="31"/>
      <c r="I62" s="31"/>
      <c r="J62" s="31"/>
      <c r="K62" s="31"/>
      <c r="L62" s="31"/>
      <c r="M62" s="31"/>
      <c r="N62" s="30"/>
      <c r="O62" s="30"/>
    </row>
    <row r="63" spans="1:25" hidden="1" x14ac:dyDescent="0.25">
      <c r="A63" s="1"/>
      <c r="B63" s="1"/>
      <c r="F63" s="1"/>
      <c r="G63" s="1"/>
      <c r="H63" s="31"/>
      <c r="I63" s="31"/>
      <c r="J63" s="31"/>
      <c r="K63" s="31"/>
      <c r="L63" s="31"/>
      <c r="M63" s="31"/>
      <c r="N63" s="30"/>
      <c r="O63" s="30"/>
    </row>
    <row r="64" spans="1:25" hidden="1" x14ac:dyDescent="0.25">
      <c r="A64" s="1"/>
      <c r="B64" s="1"/>
      <c r="C64" s="11" t="s">
        <v>160</v>
      </c>
      <c r="D64" s="61"/>
      <c r="E64" s="64"/>
      <c r="F64" s="1"/>
      <c r="G64" s="1"/>
      <c r="H64" s="31"/>
      <c r="I64" s="31"/>
      <c r="J64" s="31"/>
      <c r="K64" s="31"/>
      <c r="L64" s="31"/>
      <c r="M64" s="31"/>
      <c r="N64" s="30"/>
      <c r="O64" s="30"/>
    </row>
    <row r="65" spans="1:15" hidden="1" x14ac:dyDescent="0.25">
      <c r="A65" s="1"/>
      <c r="B65" s="1"/>
      <c r="C65" s="65" t="s">
        <v>162</v>
      </c>
      <c r="D65" s="31"/>
      <c r="E65" s="66">
        <f>SUMIF(G23:G27,0,E23:E27)</f>
        <v>0</v>
      </c>
      <c r="F65" s="1"/>
      <c r="G65" s="1"/>
      <c r="H65" s="31"/>
      <c r="I65" s="31"/>
      <c r="J65" s="31"/>
      <c r="K65" s="31"/>
      <c r="L65" s="31"/>
      <c r="M65" s="31"/>
      <c r="N65" s="30"/>
      <c r="O65" s="30"/>
    </row>
    <row r="66" spans="1:15" hidden="1" x14ac:dyDescent="0.25">
      <c r="A66" s="1"/>
      <c r="B66" s="1"/>
      <c r="C66" s="67" t="s">
        <v>161</v>
      </c>
      <c r="D66" s="9"/>
      <c r="E66" s="68">
        <f>SUMIF(G23:G27,1,E23:E27)</f>
        <v>0</v>
      </c>
      <c r="F66" s="1"/>
      <c r="G66" s="1"/>
      <c r="H66" s="31"/>
      <c r="I66" s="52"/>
      <c r="J66" s="52"/>
      <c r="K66" s="31"/>
      <c r="L66" s="31"/>
      <c r="M66" s="31"/>
      <c r="N66" s="30"/>
      <c r="O66" s="30"/>
    </row>
    <row r="67" spans="1:15" hidden="1" x14ac:dyDescent="0.25">
      <c r="A67" s="1"/>
      <c r="B67" s="1"/>
      <c r="C67" s="1"/>
      <c r="D67" s="1"/>
      <c r="E67" s="1"/>
      <c r="F67" s="1"/>
      <c r="G67" s="1"/>
      <c r="H67" s="31"/>
      <c r="I67" s="53"/>
      <c r="J67" s="53"/>
      <c r="K67" s="31"/>
      <c r="L67" s="31"/>
      <c r="M67" s="31"/>
      <c r="N67" s="30"/>
      <c r="O67" s="30"/>
    </row>
    <row r="68" spans="1:15" hidden="1" x14ac:dyDescent="0.25">
      <c r="A68" s="1"/>
      <c r="B68" s="1"/>
      <c r="C68" s="1"/>
      <c r="D68" s="1"/>
      <c r="E68" s="1"/>
      <c r="F68" s="1"/>
      <c r="G68" s="1"/>
      <c r="H68" s="31"/>
      <c r="I68" s="53"/>
      <c r="J68" s="53"/>
      <c r="K68" s="31"/>
      <c r="L68" s="31"/>
      <c r="M68" s="31"/>
      <c r="N68" s="30"/>
      <c r="O68" s="30"/>
    </row>
    <row r="69" spans="1:15" hidden="1" x14ac:dyDescent="0.25">
      <c r="A69" s="1"/>
      <c r="B69" s="1"/>
      <c r="C69" s="1"/>
      <c r="D69" s="1"/>
      <c r="E69" s="1"/>
      <c r="F69" s="1"/>
      <c r="G69" s="1"/>
      <c r="H69" s="31"/>
      <c r="I69" s="54"/>
      <c r="J69" s="54"/>
      <c r="K69" s="31"/>
      <c r="L69" s="31"/>
      <c r="M69" s="31"/>
      <c r="N69" s="30"/>
      <c r="O69" s="30"/>
    </row>
    <row r="70" spans="1:15" hidden="1" x14ac:dyDescent="0.25">
      <c r="A70" s="69" t="s">
        <v>362</v>
      </c>
      <c r="B70" s="69" t="s">
        <v>363</v>
      </c>
      <c r="C70" s="69" t="s">
        <v>364</v>
      </c>
      <c r="D70" s="69" t="s">
        <v>3</v>
      </c>
      <c r="E70" s="1"/>
      <c r="F70" s="1"/>
      <c r="G70" s="1"/>
      <c r="H70" s="31"/>
      <c r="I70" s="30"/>
      <c r="J70" s="30"/>
      <c r="K70" s="31"/>
      <c r="L70" s="31"/>
      <c r="M70" s="31"/>
      <c r="N70" s="30"/>
      <c r="O70" s="30"/>
    </row>
    <row r="71" spans="1:15" hidden="1" x14ac:dyDescent="0.25">
      <c r="A71" s="70">
        <v>962</v>
      </c>
      <c r="B71" s="69" t="s">
        <v>365</v>
      </c>
      <c r="C71" s="70">
        <v>2023</v>
      </c>
      <c r="D71" s="69" t="s">
        <v>366</v>
      </c>
      <c r="E71" s="1"/>
      <c r="F71" s="1"/>
      <c r="G71" s="1"/>
      <c r="H71" s="31"/>
      <c r="I71" s="31"/>
      <c r="J71" s="31"/>
      <c r="K71" s="31"/>
      <c r="L71" s="31"/>
      <c r="M71" s="31"/>
      <c r="N71" s="30"/>
      <c r="O71" s="30"/>
    </row>
    <row r="72" spans="1:15" hidden="1" x14ac:dyDescent="0.25">
      <c r="A72" s="187" t="s">
        <v>367</v>
      </c>
      <c r="B72" s="187"/>
      <c r="C72" s="187"/>
      <c r="D72" s="187"/>
      <c r="E72" s="1"/>
      <c r="F72" s="1"/>
      <c r="G72" s="1"/>
      <c r="H72" s="31"/>
      <c r="I72" s="31"/>
      <c r="J72" s="31"/>
      <c r="K72" s="31"/>
      <c r="L72" s="31"/>
      <c r="M72" s="31"/>
      <c r="N72" s="30"/>
      <c r="O72" s="30"/>
    </row>
    <row r="73" spans="1:15" hidden="1" x14ac:dyDescent="0.25">
      <c r="A73" s="102" t="s">
        <v>368</v>
      </c>
      <c r="B73" s="102" t="s">
        <v>369</v>
      </c>
      <c r="C73" s="102" t="s">
        <v>370</v>
      </c>
      <c r="D73" s="102" t="s">
        <v>371</v>
      </c>
      <c r="E73" s="1"/>
      <c r="F73" s="1"/>
      <c r="G73" s="1"/>
      <c r="H73" s="31"/>
      <c r="I73" s="31"/>
      <c r="J73" s="31"/>
      <c r="K73" s="31"/>
      <c r="L73" s="31"/>
      <c r="M73" s="31"/>
      <c r="N73" s="30"/>
      <c r="O73" s="30"/>
    </row>
    <row r="74" spans="1:15" hidden="1" x14ac:dyDescent="0.25">
      <c r="A74" s="72">
        <v>210</v>
      </c>
      <c r="B74" s="12" t="s">
        <v>372</v>
      </c>
      <c r="C74" s="73">
        <v>44927</v>
      </c>
      <c r="D74" s="73">
        <v>73415</v>
      </c>
      <c r="E74" s="31" t="str">
        <f t="shared" ref="E74:E102" si="8">A74&amp;" "&amp;B74</f>
        <v>210 Erbsen (Markerbse, Schalerbse, Zuckererbse, Futtererbse, Peluschke)</v>
      </c>
      <c r="F74" s="83"/>
      <c r="G74" s="82"/>
      <c r="H74" s="30"/>
      <c r="I74" s="31"/>
      <c r="J74" s="31"/>
      <c r="K74" s="31"/>
      <c r="L74" s="31"/>
      <c r="M74" s="31"/>
      <c r="N74" s="30"/>
      <c r="O74" s="30"/>
    </row>
    <row r="75" spans="1:15" hidden="1" x14ac:dyDescent="0.25">
      <c r="A75" s="72">
        <v>211</v>
      </c>
      <c r="B75" s="12" t="s">
        <v>373</v>
      </c>
      <c r="C75" s="73">
        <v>44927</v>
      </c>
      <c r="D75" s="73">
        <v>73415</v>
      </c>
      <c r="E75" s="31" t="str">
        <f t="shared" si="8"/>
        <v>211 Gemüseerbse</v>
      </c>
      <c r="F75" s="83"/>
      <c r="G75" s="82"/>
      <c r="H75" s="30"/>
      <c r="I75" s="31"/>
      <c r="J75" s="31"/>
      <c r="K75" s="31"/>
      <c r="L75" s="31"/>
      <c r="M75" s="31"/>
      <c r="N75" s="30"/>
      <c r="O75" s="30"/>
    </row>
    <row r="76" spans="1:15" hidden="1" x14ac:dyDescent="0.25">
      <c r="A76" s="72">
        <v>212</v>
      </c>
      <c r="B76" s="12" t="s">
        <v>374</v>
      </c>
      <c r="C76" s="73">
        <v>44927</v>
      </c>
      <c r="D76" s="73">
        <v>45291</v>
      </c>
      <c r="E76" s="31" t="str">
        <f t="shared" si="8"/>
        <v>212 Platterbse</v>
      </c>
      <c r="F76" s="83"/>
      <c r="G76" s="82"/>
      <c r="H76" s="30"/>
      <c r="I76" s="31"/>
      <c r="J76" s="31"/>
      <c r="K76" s="31"/>
      <c r="L76" s="31"/>
      <c r="M76" s="31"/>
      <c r="N76" s="30"/>
      <c r="O76" s="30"/>
    </row>
    <row r="77" spans="1:15" hidden="1" x14ac:dyDescent="0.25">
      <c r="A77" s="72">
        <v>220</v>
      </c>
      <c r="B77" s="12" t="s">
        <v>375</v>
      </c>
      <c r="C77" s="73">
        <v>44927</v>
      </c>
      <c r="D77" s="73">
        <v>73415</v>
      </c>
      <c r="E77" s="31" t="str">
        <f t="shared" si="8"/>
        <v>220 Ackerbohne,Puffbohne,Pferdebohne,Dicke Bohne</v>
      </c>
      <c r="F77" s="83"/>
      <c r="G77" s="82"/>
      <c r="H77" s="30"/>
      <c r="I77" s="31"/>
      <c r="J77" s="31"/>
      <c r="K77" s="31"/>
      <c r="L77" s="31"/>
      <c r="M77" s="31"/>
      <c r="N77" s="30"/>
      <c r="O77" s="30"/>
    </row>
    <row r="78" spans="1:15" hidden="1" x14ac:dyDescent="0.25">
      <c r="A78" s="72">
        <v>221</v>
      </c>
      <c r="B78" s="12" t="s">
        <v>376</v>
      </c>
      <c r="C78" s="73">
        <v>44927</v>
      </c>
      <c r="D78" s="73">
        <v>73415</v>
      </c>
      <c r="E78" s="31" t="str">
        <f t="shared" si="8"/>
        <v>221 Wicken (Pannonische, Zottelwicke, Saatwicke)</v>
      </c>
      <c r="F78" s="83"/>
      <c r="G78" s="82"/>
      <c r="H78" s="30"/>
      <c r="I78" s="31"/>
      <c r="J78" s="31"/>
      <c r="K78" s="31"/>
      <c r="L78" s="31"/>
      <c r="M78" s="31"/>
      <c r="N78" s="30"/>
      <c r="O78" s="30"/>
    </row>
    <row r="79" spans="1:15" hidden="1" x14ac:dyDescent="0.25">
      <c r="A79" s="72">
        <v>222</v>
      </c>
      <c r="B79" s="12" t="s">
        <v>377</v>
      </c>
      <c r="C79" s="73">
        <v>44927</v>
      </c>
      <c r="D79" s="73">
        <v>73415</v>
      </c>
      <c r="E79" s="31" t="str">
        <f t="shared" si="8"/>
        <v>222 Linsen</v>
      </c>
      <c r="F79" s="83"/>
      <c r="G79" s="82"/>
      <c r="H79" s="30"/>
      <c r="I79" s="31"/>
      <c r="J79" s="31"/>
      <c r="K79" s="31"/>
      <c r="L79" s="31"/>
      <c r="M79" s="31"/>
      <c r="N79" s="30"/>
      <c r="O79" s="30"/>
    </row>
    <row r="80" spans="1:15" hidden="1" x14ac:dyDescent="0.25">
      <c r="A80" s="72">
        <v>230</v>
      </c>
      <c r="B80" s="12" t="s">
        <v>378</v>
      </c>
      <c r="C80" s="73">
        <v>44927</v>
      </c>
      <c r="D80" s="73">
        <v>73415</v>
      </c>
      <c r="E80" s="31" t="str">
        <f t="shared" si="8"/>
        <v>230 Lupinen (Süßlupine, weiße Lupine, blaue/schmalblättrige Lupine, gelbe Lupine, anden Lupine)</v>
      </c>
      <c r="F80" s="83"/>
      <c r="G80" s="82"/>
      <c r="H80" s="30"/>
      <c r="I80" s="31"/>
      <c r="J80" s="31"/>
      <c r="K80" s="31"/>
      <c r="L80" s="31"/>
      <c r="M80" s="31"/>
      <c r="N80" s="30"/>
      <c r="O80" s="30"/>
    </row>
    <row r="81" spans="1:15" hidden="1" x14ac:dyDescent="0.25">
      <c r="A81" s="72">
        <v>240</v>
      </c>
      <c r="B81" s="12" t="s">
        <v>379</v>
      </c>
      <c r="C81" s="73">
        <v>44927</v>
      </c>
      <c r="D81" s="73">
        <v>73415</v>
      </c>
      <c r="E81" s="31" t="str">
        <f t="shared" si="8"/>
        <v>240 Erbsen/Bohnen in Mischung</v>
      </c>
      <c r="F81" s="83"/>
      <c r="G81" s="82"/>
      <c r="H81" s="30"/>
      <c r="I81" s="31"/>
      <c r="J81" s="31"/>
      <c r="K81" s="31"/>
      <c r="L81" s="31"/>
      <c r="M81" s="31"/>
      <c r="N81" s="30"/>
      <c r="O81" s="30"/>
    </row>
    <row r="82" spans="1:15" hidden="1" x14ac:dyDescent="0.25">
      <c r="A82" s="72">
        <v>250</v>
      </c>
      <c r="B82" s="12" t="s">
        <v>380</v>
      </c>
      <c r="C82" s="73">
        <v>44927</v>
      </c>
      <c r="D82" s="73">
        <v>73415</v>
      </c>
      <c r="E82" s="31" t="str">
        <f t="shared" si="8"/>
        <v>250 Gemenge Leguminosen/Getreide (Leguminose überwiegt)</v>
      </c>
      <c r="F82" s="83"/>
      <c r="G82" s="82"/>
      <c r="H82" s="30"/>
      <c r="I82" s="31"/>
      <c r="J82" s="31"/>
      <c r="K82" s="31"/>
      <c r="L82" s="31"/>
      <c r="M82" s="31"/>
      <c r="N82" s="30"/>
      <c r="O82" s="30"/>
    </row>
    <row r="83" spans="1:15" hidden="1" x14ac:dyDescent="0.25">
      <c r="A83" s="72">
        <v>330</v>
      </c>
      <c r="B83" s="12" t="s">
        <v>381</v>
      </c>
      <c r="C83" s="73">
        <v>44927</v>
      </c>
      <c r="D83" s="73">
        <v>73415</v>
      </c>
      <c r="E83" s="31" t="str">
        <f t="shared" si="8"/>
        <v>330 Sojabohnen</v>
      </c>
      <c r="F83" s="83"/>
      <c r="G83" s="82"/>
      <c r="H83" s="30"/>
      <c r="I83" s="31"/>
      <c r="J83" s="31"/>
      <c r="K83" s="31"/>
      <c r="L83" s="31"/>
      <c r="M83" s="31"/>
      <c r="N83" s="30"/>
      <c r="O83" s="30"/>
    </row>
    <row r="84" spans="1:15" hidden="1" x14ac:dyDescent="0.25">
      <c r="A84" s="72">
        <v>635</v>
      </c>
      <c r="B84" s="12" t="s">
        <v>392</v>
      </c>
      <c r="C84" s="73">
        <v>44927</v>
      </c>
      <c r="D84" s="73">
        <v>73415</v>
      </c>
      <c r="E84" s="31" t="str">
        <f t="shared" si="8"/>
        <v>635 Gartenbohne (Gartenbohne/Buschbohne/Stangenbohne, Feuerbohne/Prunkbohne)</v>
      </c>
      <c r="F84" s="83"/>
      <c r="G84" s="82"/>
      <c r="H84" s="30"/>
      <c r="I84" s="31"/>
      <c r="J84" s="31"/>
      <c r="K84" s="31"/>
      <c r="L84" s="31"/>
      <c r="M84" s="31"/>
      <c r="N84" s="30"/>
      <c r="O84" s="30"/>
    </row>
    <row r="85" spans="1:15" hidden="1" x14ac:dyDescent="0.25">
      <c r="A85" s="72">
        <v>645</v>
      </c>
      <c r="B85" s="12" t="s">
        <v>393</v>
      </c>
      <c r="C85" s="73">
        <v>44927</v>
      </c>
      <c r="D85" s="73">
        <v>73415</v>
      </c>
      <c r="E85" s="31" t="str">
        <f t="shared" si="8"/>
        <v>645 Kichererbsen</v>
      </c>
      <c r="F85" s="83"/>
      <c r="G85" s="82"/>
      <c r="H85" s="30"/>
      <c r="I85" s="31"/>
      <c r="J85" s="31"/>
      <c r="K85" s="31"/>
      <c r="L85" s="31"/>
      <c r="M85" s="31"/>
      <c r="N85" s="30"/>
      <c r="O85" s="30"/>
    </row>
    <row r="86" spans="1:15" hidden="1" x14ac:dyDescent="0.25">
      <c r="A86" s="72"/>
      <c r="B86" s="12"/>
      <c r="C86" s="73"/>
      <c r="D86" s="73"/>
      <c r="E86" s="31" t="str">
        <f t="shared" si="8"/>
        <v xml:space="preserve"> </v>
      </c>
      <c r="F86" s="83"/>
      <c r="G86" s="82"/>
      <c r="H86" s="30"/>
      <c r="I86" s="31"/>
      <c r="J86" s="31"/>
      <c r="K86" s="31"/>
      <c r="L86" s="31"/>
      <c r="M86" s="31"/>
      <c r="N86" s="30"/>
      <c r="O86" s="30"/>
    </row>
    <row r="87" spans="1:15" hidden="1" x14ac:dyDescent="0.25">
      <c r="A87" s="72"/>
      <c r="B87" s="12"/>
      <c r="C87" s="73"/>
      <c r="D87" s="73"/>
      <c r="E87" s="31" t="str">
        <f t="shared" si="8"/>
        <v xml:space="preserve"> </v>
      </c>
      <c r="F87" s="83"/>
      <c r="G87" s="82"/>
      <c r="H87" s="30"/>
      <c r="I87" s="31"/>
      <c r="J87" s="31"/>
      <c r="K87" s="31"/>
      <c r="L87" s="31"/>
      <c r="M87" s="31"/>
      <c r="N87" s="30"/>
      <c r="O87" s="30"/>
    </row>
    <row r="88" spans="1:15" hidden="1" x14ac:dyDescent="0.25">
      <c r="A88" s="72"/>
      <c r="B88" s="12"/>
      <c r="C88" s="73"/>
      <c r="D88" s="73"/>
      <c r="E88" s="31" t="str">
        <f t="shared" si="8"/>
        <v xml:space="preserve"> </v>
      </c>
      <c r="F88" s="83"/>
      <c r="G88" s="82"/>
      <c r="H88" s="30"/>
      <c r="I88" s="31"/>
      <c r="J88" s="31"/>
      <c r="K88" s="31"/>
      <c r="L88" s="31"/>
      <c r="M88" s="31"/>
      <c r="N88" s="30"/>
      <c r="O88" s="30"/>
    </row>
    <row r="89" spans="1:15" hidden="1" x14ac:dyDescent="0.25">
      <c r="A89" s="72"/>
      <c r="B89" s="12"/>
      <c r="C89" s="73"/>
      <c r="D89" s="73"/>
      <c r="E89" s="31" t="str">
        <f t="shared" si="8"/>
        <v xml:space="preserve"> </v>
      </c>
      <c r="F89" s="83"/>
      <c r="G89" s="82"/>
      <c r="H89" s="30"/>
      <c r="I89" s="31"/>
      <c r="J89" s="31"/>
      <c r="K89" s="31"/>
      <c r="L89" s="31"/>
      <c r="M89" s="31"/>
      <c r="N89" s="30"/>
      <c r="O89" s="30"/>
    </row>
    <row r="90" spans="1:15" hidden="1" x14ac:dyDescent="0.25">
      <c r="A90" s="72"/>
      <c r="B90" s="12"/>
      <c r="C90" s="73"/>
      <c r="D90" s="73"/>
      <c r="E90" s="31" t="str">
        <f t="shared" si="8"/>
        <v xml:space="preserve"> </v>
      </c>
      <c r="F90" s="83"/>
      <c r="G90" s="82"/>
      <c r="H90" s="30"/>
      <c r="I90" s="31"/>
      <c r="J90" s="31"/>
      <c r="K90" s="31"/>
      <c r="L90" s="31"/>
      <c r="M90" s="31"/>
      <c r="N90" s="30"/>
      <c r="O90" s="30"/>
    </row>
    <row r="91" spans="1:15" hidden="1" x14ac:dyDescent="0.25">
      <c r="A91" s="72"/>
      <c r="B91" s="12"/>
      <c r="C91" s="73"/>
      <c r="D91" s="73"/>
      <c r="E91" s="31" t="str">
        <f t="shared" si="8"/>
        <v xml:space="preserve"> </v>
      </c>
      <c r="F91" s="83"/>
      <c r="G91" s="82"/>
      <c r="H91" s="30"/>
      <c r="I91" s="31"/>
      <c r="J91" s="31"/>
      <c r="K91" s="31"/>
      <c r="L91" s="31"/>
      <c r="M91" s="31"/>
      <c r="N91" s="30"/>
      <c r="O91" s="30"/>
    </row>
    <row r="92" spans="1:15" hidden="1" x14ac:dyDescent="0.25">
      <c r="A92" s="72"/>
      <c r="B92" s="12"/>
      <c r="C92" s="73"/>
      <c r="D92" s="73"/>
      <c r="E92" s="31" t="str">
        <f t="shared" si="8"/>
        <v xml:space="preserve"> </v>
      </c>
      <c r="F92" s="83"/>
      <c r="G92" s="82"/>
      <c r="H92" s="30"/>
      <c r="I92" s="31"/>
      <c r="J92" s="31"/>
      <c r="K92" s="31"/>
      <c r="L92" s="31"/>
      <c r="M92" s="31"/>
      <c r="N92" s="30"/>
      <c r="O92" s="30"/>
    </row>
    <row r="93" spans="1:15" hidden="1" x14ac:dyDescent="0.25">
      <c r="A93" s="72"/>
      <c r="B93" s="12"/>
      <c r="C93" s="73"/>
      <c r="D93" s="73"/>
      <c r="E93" s="31" t="str">
        <f t="shared" si="8"/>
        <v xml:space="preserve"> </v>
      </c>
      <c r="F93" s="83"/>
      <c r="G93" s="82"/>
      <c r="H93" s="30"/>
      <c r="I93" s="31"/>
      <c r="J93" s="31"/>
      <c r="K93" s="31"/>
      <c r="L93" s="31"/>
      <c r="M93" s="31"/>
      <c r="N93" s="30"/>
      <c r="O93" s="30"/>
    </row>
    <row r="94" spans="1:15" hidden="1" x14ac:dyDescent="0.25">
      <c r="A94" s="72"/>
      <c r="B94" s="12"/>
      <c r="C94" s="73"/>
      <c r="D94" s="73"/>
      <c r="E94" s="31" t="str">
        <f t="shared" si="8"/>
        <v xml:space="preserve"> </v>
      </c>
      <c r="F94" s="83"/>
      <c r="G94" s="82"/>
      <c r="H94" s="30"/>
      <c r="I94" s="31"/>
      <c r="J94" s="31"/>
      <c r="K94" s="31"/>
      <c r="L94" s="31"/>
      <c r="M94" s="31"/>
      <c r="N94" s="30"/>
      <c r="O94" s="30"/>
    </row>
    <row r="95" spans="1:15" hidden="1" x14ac:dyDescent="0.25">
      <c r="A95" s="72"/>
      <c r="B95" s="12"/>
      <c r="C95" s="73"/>
      <c r="D95" s="73"/>
      <c r="E95" s="31" t="str">
        <f t="shared" si="8"/>
        <v xml:space="preserve"> </v>
      </c>
      <c r="F95" s="83"/>
      <c r="G95" s="82"/>
      <c r="H95" s="30"/>
      <c r="I95" s="31"/>
      <c r="J95" s="31"/>
      <c r="K95" s="31"/>
      <c r="L95" s="31"/>
      <c r="M95" s="31"/>
      <c r="N95" s="30"/>
      <c r="O95" s="30"/>
    </row>
    <row r="96" spans="1:15" hidden="1" x14ac:dyDescent="0.25">
      <c r="A96" s="72"/>
      <c r="B96" s="12"/>
      <c r="C96" s="73"/>
      <c r="D96" s="73"/>
      <c r="E96" s="31" t="str">
        <f t="shared" si="8"/>
        <v xml:space="preserve"> </v>
      </c>
      <c r="F96" s="83"/>
      <c r="G96" s="82"/>
      <c r="H96" s="30"/>
      <c r="I96" s="31"/>
      <c r="J96" s="31"/>
      <c r="K96" s="31"/>
      <c r="L96" s="31"/>
      <c r="M96" s="31"/>
      <c r="N96" s="30"/>
      <c r="O96" s="30"/>
    </row>
    <row r="97" spans="1:15" hidden="1" x14ac:dyDescent="0.25">
      <c r="A97" s="72"/>
      <c r="B97" s="12"/>
      <c r="C97" s="73"/>
      <c r="D97" s="73"/>
      <c r="E97" s="31" t="str">
        <f t="shared" si="8"/>
        <v xml:space="preserve"> </v>
      </c>
      <c r="F97" s="83"/>
      <c r="G97" s="82"/>
      <c r="H97" s="30"/>
      <c r="I97" s="31"/>
      <c r="J97" s="31"/>
      <c r="K97" s="31"/>
      <c r="L97" s="31"/>
      <c r="M97" s="31"/>
      <c r="N97" s="30"/>
      <c r="O97" s="30"/>
    </row>
    <row r="98" spans="1:15" hidden="1" x14ac:dyDescent="0.25">
      <c r="A98" s="72"/>
      <c r="B98" s="12"/>
      <c r="C98" s="73"/>
      <c r="D98" s="73"/>
      <c r="E98" s="31" t="str">
        <f t="shared" si="8"/>
        <v xml:space="preserve"> </v>
      </c>
      <c r="F98" s="83"/>
      <c r="G98" s="82"/>
      <c r="H98" s="30"/>
      <c r="I98" s="31"/>
      <c r="J98" s="31"/>
      <c r="K98" s="31"/>
      <c r="L98" s="31"/>
      <c r="M98" s="31"/>
      <c r="N98" s="30"/>
      <c r="O98" s="30"/>
    </row>
    <row r="99" spans="1:15" hidden="1" x14ac:dyDescent="0.25">
      <c r="A99" s="72"/>
      <c r="B99" s="12"/>
      <c r="C99" s="73"/>
      <c r="D99" s="73"/>
      <c r="E99" s="31" t="str">
        <f t="shared" si="8"/>
        <v xml:space="preserve"> </v>
      </c>
      <c r="F99" s="83"/>
      <c r="G99" s="82"/>
      <c r="H99" s="30"/>
      <c r="I99" s="31"/>
      <c r="J99" s="31"/>
      <c r="K99" s="31"/>
      <c r="L99" s="31"/>
      <c r="M99" s="31"/>
      <c r="N99" s="30"/>
      <c r="O99" s="30"/>
    </row>
    <row r="100" spans="1:15" hidden="1" x14ac:dyDescent="0.25">
      <c r="A100" s="72"/>
      <c r="B100" s="12"/>
      <c r="C100" s="73"/>
      <c r="D100" s="73"/>
      <c r="E100" s="31" t="str">
        <f t="shared" si="8"/>
        <v xml:space="preserve"> </v>
      </c>
      <c r="F100" s="83"/>
      <c r="G100" s="82"/>
      <c r="H100" s="30"/>
      <c r="I100" s="31"/>
      <c r="J100" s="31"/>
      <c r="K100" s="31"/>
      <c r="L100" s="31"/>
      <c r="M100" s="31"/>
      <c r="N100" s="30"/>
      <c r="O100" s="30"/>
    </row>
    <row r="101" spans="1:15" hidden="1" x14ac:dyDescent="0.25">
      <c r="A101" s="72"/>
      <c r="B101" s="12"/>
      <c r="C101" s="73"/>
      <c r="D101" s="73"/>
      <c r="E101" s="31" t="str">
        <f t="shared" si="8"/>
        <v xml:space="preserve"> </v>
      </c>
      <c r="F101" s="83"/>
      <c r="G101" s="82"/>
      <c r="H101" s="30"/>
      <c r="I101" s="31"/>
      <c r="J101" s="31"/>
      <c r="K101" s="31"/>
      <c r="L101" s="31"/>
      <c r="M101" s="31"/>
      <c r="N101" s="30"/>
      <c r="O101" s="30"/>
    </row>
    <row r="102" spans="1:15" hidden="1" x14ac:dyDescent="0.25">
      <c r="A102" s="72"/>
      <c r="B102" s="12"/>
      <c r="C102" s="73"/>
      <c r="D102" s="73"/>
      <c r="E102" s="31" t="str">
        <f t="shared" si="8"/>
        <v xml:space="preserve"> </v>
      </c>
      <c r="F102" s="83"/>
      <c r="G102" s="82"/>
      <c r="H102" s="30"/>
      <c r="I102" s="31"/>
      <c r="J102" s="31"/>
      <c r="K102" s="31"/>
      <c r="L102" s="31"/>
      <c r="M102" s="31"/>
      <c r="N102" s="30"/>
      <c r="O102" s="30"/>
    </row>
    <row r="103" spans="1:15" hidden="1" x14ac:dyDescent="0.25">
      <c r="A103" s="69" t="s">
        <v>362</v>
      </c>
      <c r="B103" s="69" t="s">
        <v>363</v>
      </c>
      <c r="C103" s="69" t="s">
        <v>364</v>
      </c>
      <c r="D103" s="69" t="s">
        <v>3</v>
      </c>
      <c r="E103" s="1"/>
      <c r="H103" s="31"/>
      <c r="I103" s="31"/>
      <c r="J103" s="31"/>
      <c r="K103" s="31"/>
      <c r="L103" s="31"/>
      <c r="M103" s="31"/>
      <c r="N103" s="30"/>
      <c r="O103" s="30"/>
    </row>
    <row r="104" spans="1:15" hidden="1" x14ac:dyDescent="0.25">
      <c r="A104" s="70">
        <v>961</v>
      </c>
      <c r="B104" s="69" t="s">
        <v>395</v>
      </c>
      <c r="C104" s="70">
        <v>2023</v>
      </c>
      <c r="D104" s="69" t="s">
        <v>396</v>
      </c>
      <c r="E104" s="1"/>
      <c r="H104" s="31"/>
      <c r="I104" s="31"/>
      <c r="J104" s="31"/>
      <c r="K104" s="31"/>
      <c r="L104" s="31"/>
      <c r="M104" s="31"/>
      <c r="N104" s="30"/>
      <c r="O104" s="30"/>
    </row>
    <row r="105" spans="1:15" hidden="1" x14ac:dyDescent="0.25">
      <c r="A105" s="187" t="s">
        <v>367</v>
      </c>
      <c r="B105" s="187"/>
      <c r="C105" s="187"/>
      <c r="D105" s="187"/>
      <c r="E105" s="1"/>
      <c r="H105" s="31"/>
      <c r="I105" s="31"/>
      <c r="J105" s="31"/>
      <c r="K105" s="31"/>
      <c r="L105" s="31"/>
      <c r="M105" s="31"/>
      <c r="N105" s="30"/>
      <c r="O105" s="30"/>
    </row>
    <row r="106" spans="1:15" hidden="1" x14ac:dyDescent="0.25">
      <c r="A106" s="102" t="s">
        <v>368</v>
      </c>
      <c r="B106" s="102" t="s">
        <v>369</v>
      </c>
      <c r="C106" s="102" t="s">
        <v>370</v>
      </c>
      <c r="D106" s="102" t="s">
        <v>371</v>
      </c>
      <c r="E106" s="1"/>
      <c r="H106" s="31"/>
      <c r="I106" s="31"/>
      <c r="J106" s="31"/>
      <c r="K106" s="31"/>
      <c r="L106" s="31"/>
      <c r="M106" s="31"/>
      <c r="N106" s="30"/>
      <c r="O106" s="30"/>
    </row>
    <row r="107" spans="1:15" hidden="1" x14ac:dyDescent="0.25">
      <c r="A107" s="72">
        <v>112</v>
      </c>
      <c r="B107" s="12" t="s">
        <v>397</v>
      </c>
      <c r="C107" s="73">
        <v>44927</v>
      </c>
      <c r="D107" s="73">
        <v>73415</v>
      </c>
      <c r="E107" s="31" t="str">
        <f t="shared" ref="E107:E131" si="9">A107&amp;" "&amp;B107</f>
        <v>112 Winterdurum (Hartweizen)</v>
      </c>
      <c r="F107" s="83"/>
      <c r="G107" s="82"/>
      <c r="H107" s="31"/>
      <c r="I107" s="31"/>
      <c r="J107" s="31"/>
      <c r="K107" s="31"/>
      <c r="L107" s="31"/>
      <c r="M107" s="31"/>
      <c r="N107" s="30"/>
      <c r="O107" s="30"/>
    </row>
    <row r="108" spans="1:15" hidden="1" x14ac:dyDescent="0.25">
      <c r="A108" s="72">
        <v>113</v>
      </c>
      <c r="B108" s="12" t="s">
        <v>398</v>
      </c>
      <c r="C108" s="73">
        <v>44927</v>
      </c>
      <c r="D108" s="73">
        <v>45291</v>
      </c>
      <c r="E108" s="31" t="str">
        <f t="shared" si="9"/>
        <v>113 Sommerdurum (Hartweizen)</v>
      </c>
      <c r="F108" s="83"/>
      <c r="G108" s="82"/>
      <c r="H108" s="31"/>
      <c r="I108" s="31"/>
      <c r="J108" s="31"/>
      <c r="K108" s="31"/>
      <c r="L108" s="31"/>
      <c r="M108" s="31"/>
      <c r="N108" s="30"/>
      <c r="O108" s="30"/>
    </row>
    <row r="109" spans="1:15" hidden="1" x14ac:dyDescent="0.25">
      <c r="A109" s="72">
        <v>114</v>
      </c>
      <c r="B109" s="12" t="s">
        <v>399</v>
      </c>
      <c r="C109" s="73">
        <v>42370</v>
      </c>
      <c r="D109" s="73">
        <v>73415</v>
      </c>
      <c r="E109" s="31" t="str">
        <f t="shared" si="9"/>
        <v>114 Winter-Dinkel</v>
      </c>
      <c r="F109" s="83"/>
      <c r="G109" s="82"/>
      <c r="H109" s="31"/>
      <c r="I109" s="31"/>
      <c r="J109" s="31"/>
      <c r="K109" s="31"/>
      <c r="L109" s="31"/>
      <c r="M109" s="31"/>
      <c r="N109" s="30"/>
      <c r="O109" s="30"/>
    </row>
    <row r="110" spans="1:15" hidden="1" x14ac:dyDescent="0.25">
      <c r="A110" s="72">
        <v>115</v>
      </c>
      <c r="B110" s="12" t="s">
        <v>400</v>
      </c>
      <c r="C110" s="73">
        <v>42370</v>
      </c>
      <c r="D110" s="73">
        <v>73415</v>
      </c>
      <c r="E110" s="31" t="str">
        <f t="shared" si="9"/>
        <v>115 Winterweichweizen</v>
      </c>
      <c r="F110" s="83"/>
      <c r="G110" s="82"/>
      <c r="H110" s="31"/>
      <c r="I110" s="31"/>
      <c r="J110" s="31"/>
      <c r="K110" s="31"/>
      <c r="L110" s="31"/>
      <c r="M110" s="31"/>
      <c r="N110" s="30"/>
      <c r="O110" s="30"/>
    </row>
    <row r="111" spans="1:15" hidden="1" x14ac:dyDescent="0.25">
      <c r="A111" s="72">
        <v>116</v>
      </c>
      <c r="B111" s="12" t="s">
        <v>401</v>
      </c>
      <c r="C111" s="73">
        <v>42370</v>
      </c>
      <c r="D111" s="73">
        <v>73415</v>
      </c>
      <c r="E111" s="31" t="str">
        <f t="shared" si="9"/>
        <v>116 Sommerweichweizen</v>
      </c>
      <c r="F111" s="83"/>
      <c r="G111" s="82"/>
      <c r="H111" s="31"/>
      <c r="I111" s="31"/>
      <c r="J111" s="31"/>
      <c r="K111" s="31"/>
      <c r="L111" s="31"/>
      <c r="M111" s="31"/>
      <c r="N111" s="30"/>
      <c r="O111" s="30"/>
    </row>
    <row r="112" spans="1:15" hidden="1" x14ac:dyDescent="0.25">
      <c r="A112" s="72">
        <v>118</v>
      </c>
      <c r="B112" s="12" t="s">
        <v>402</v>
      </c>
      <c r="C112" s="73">
        <v>42370</v>
      </c>
      <c r="D112" s="73">
        <v>73415</v>
      </c>
      <c r="E112" s="31" t="str">
        <f t="shared" si="9"/>
        <v>118 Winter-Emmer/-Einkorn</v>
      </c>
      <c r="F112" s="83"/>
      <c r="G112" s="82"/>
      <c r="H112" s="31"/>
      <c r="I112" s="31"/>
      <c r="J112" s="31"/>
      <c r="K112" s="31"/>
      <c r="L112" s="31"/>
      <c r="M112" s="31"/>
      <c r="N112" s="30"/>
      <c r="O112" s="30"/>
    </row>
    <row r="113" spans="1:15" hidden="1" x14ac:dyDescent="0.25">
      <c r="A113" s="72">
        <v>119</v>
      </c>
      <c r="B113" s="12" t="s">
        <v>403</v>
      </c>
      <c r="C113" s="73">
        <v>42370</v>
      </c>
      <c r="D113" s="73">
        <v>73415</v>
      </c>
      <c r="E113" s="31" t="str">
        <f t="shared" si="9"/>
        <v>119 Sommer-Emmer/-Einkorn</v>
      </c>
      <c r="F113" s="83"/>
      <c r="G113" s="82"/>
      <c r="H113" s="31"/>
      <c r="I113" s="31"/>
      <c r="J113" s="31"/>
      <c r="K113" s="31"/>
      <c r="L113" s="31"/>
      <c r="M113" s="31"/>
      <c r="N113" s="30"/>
      <c r="O113" s="30"/>
    </row>
    <row r="114" spans="1:15" hidden="1" x14ac:dyDescent="0.25">
      <c r="A114" s="72">
        <v>120</v>
      </c>
      <c r="B114" s="12" t="s">
        <v>404</v>
      </c>
      <c r="C114" s="73">
        <v>42370</v>
      </c>
      <c r="D114" s="73">
        <v>73415</v>
      </c>
      <c r="E114" s="31" t="str">
        <f t="shared" si="9"/>
        <v>120 Sommer-Dinkel</v>
      </c>
      <c r="F114" s="83"/>
      <c r="G114" s="82"/>
      <c r="H114" s="31"/>
      <c r="I114" s="31"/>
      <c r="J114" s="31"/>
      <c r="K114" s="31"/>
      <c r="L114" s="31"/>
      <c r="M114" s="31"/>
      <c r="N114" s="30"/>
      <c r="O114" s="30"/>
    </row>
    <row r="115" spans="1:15" hidden="1" x14ac:dyDescent="0.25">
      <c r="A115" s="72">
        <v>121</v>
      </c>
      <c r="B115" s="12" t="s">
        <v>405</v>
      </c>
      <c r="C115" s="73">
        <v>42370</v>
      </c>
      <c r="D115" s="73">
        <v>73415</v>
      </c>
      <c r="E115" s="31" t="str">
        <f t="shared" si="9"/>
        <v>121 Winterroggen, Winter-Waldstaudenroggen</v>
      </c>
      <c r="F115" s="83"/>
      <c r="G115" s="82"/>
      <c r="H115" s="31"/>
      <c r="I115" s="31"/>
      <c r="J115" s="31"/>
      <c r="K115" s="31"/>
      <c r="L115" s="31"/>
      <c r="M115" s="31"/>
      <c r="N115" s="30"/>
      <c r="O115" s="30"/>
    </row>
    <row r="116" spans="1:15" hidden="1" x14ac:dyDescent="0.25">
      <c r="A116" s="72">
        <v>122</v>
      </c>
      <c r="B116" s="12" t="s">
        <v>406</v>
      </c>
      <c r="C116" s="73">
        <v>42370</v>
      </c>
      <c r="D116" s="73">
        <v>73415</v>
      </c>
      <c r="E116" s="31" t="str">
        <f t="shared" si="9"/>
        <v>122 Sommerroggen, Sommer-Waldstaudenroggen</v>
      </c>
      <c r="F116" s="83"/>
      <c r="G116" s="82"/>
      <c r="H116" s="31"/>
      <c r="I116" s="31"/>
      <c r="J116" s="31"/>
      <c r="K116" s="31"/>
      <c r="L116" s="31"/>
      <c r="M116" s="31"/>
      <c r="N116" s="30"/>
      <c r="O116" s="30"/>
    </row>
    <row r="117" spans="1:15" hidden="1" x14ac:dyDescent="0.25">
      <c r="A117" s="72">
        <v>125</v>
      </c>
      <c r="B117" s="12" t="s">
        <v>407</v>
      </c>
      <c r="C117" s="73">
        <v>42370</v>
      </c>
      <c r="D117" s="73">
        <v>73415</v>
      </c>
      <c r="E117" s="115" t="str">
        <f t="shared" si="9"/>
        <v>125 Wintermenggetreide</v>
      </c>
      <c r="F117" s="83"/>
      <c r="G117" s="82"/>
      <c r="H117" s="31"/>
      <c r="I117" s="31"/>
      <c r="J117" s="31"/>
      <c r="K117" s="31"/>
      <c r="L117" s="31"/>
      <c r="M117" s="31"/>
      <c r="N117" s="30"/>
      <c r="O117" s="30"/>
    </row>
    <row r="118" spans="1:15" hidden="1" x14ac:dyDescent="0.25">
      <c r="A118" s="72">
        <v>126</v>
      </c>
      <c r="B118" s="12" t="s">
        <v>408</v>
      </c>
      <c r="C118" s="73">
        <v>44927</v>
      </c>
      <c r="D118" s="73">
        <v>73415</v>
      </c>
      <c r="E118" s="115" t="str">
        <f t="shared" si="9"/>
        <v>126 Wintermenggetreide ohne Weizen</v>
      </c>
      <c r="F118" s="83"/>
      <c r="G118" s="82"/>
      <c r="H118" s="31"/>
      <c r="I118" s="31"/>
      <c r="J118" s="31"/>
      <c r="K118" s="31"/>
      <c r="L118" s="31"/>
      <c r="M118" s="31"/>
      <c r="N118" s="30"/>
      <c r="O118" s="30"/>
    </row>
    <row r="119" spans="1:15" hidden="1" x14ac:dyDescent="0.25">
      <c r="A119" s="72">
        <v>131</v>
      </c>
      <c r="B119" s="12" t="s">
        <v>409</v>
      </c>
      <c r="C119" s="73">
        <v>42370</v>
      </c>
      <c r="D119" s="73">
        <v>73415</v>
      </c>
      <c r="E119" s="31" t="str">
        <f t="shared" si="9"/>
        <v>131 Wintergerste</v>
      </c>
      <c r="F119" s="83"/>
      <c r="G119" s="82"/>
      <c r="H119" s="31"/>
      <c r="I119" s="31"/>
      <c r="J119" s="31"/>
      <c r="K119" s="31"/>
      <c r="L119" s="31"/>
      <c r="M119" s="31"/>
      <c r="N119" s="30"/>
      <c r="O119" s="30"/>
    </row>
    <row r="120" spans="1:15" hidden="1" x14ac:dyDescent="0.25">
      <c r="A120" s="72">
        <v>132</v>
      </c>
      <c r="B120" s="12" t="s">
        <v>410</v>
      </c>
      <c r="C120" s="73">
        <v>42370</v>
      </c>
      <c r="D120" s="73">
        <v>73415</v>
      </c>
      <c r="E120" s="31" t="str">
        <f t="shared" si="9"/>
        <v>132 Sommergerste</v>
      </c>
      <c r="F120" s="83"/>
      <c r="G120" s="82"/>
      <c r="H120" s="31"/>
      <c r="I120" s="31"/>
      <c r="J120" s="31"/>
      <c r="K120" s="31"/>
      <c r="L120" s="31"/>
      <c r="M120" s="31"/>
      <c r="N120" s="30"/>
      <c r="O120" s="30"/>
    </row>
    <row r="121" spans="1:15" hidden="1" x14ac:dyDescent="0.25">
      <c r="A121" s="72">
        <v>142</v>
      </c>
      <c r="B121" s="12" t="s">
        <v>411</v>
      </c>
      <c r="C121" s="73">
        <v>42370</v>
      </c>
      <c r="D121" s="73">
        <v>73415</v>
      </c>
      <c r="E121" s="31" t="str">
        <f t="shared" si="9"/>
        <v>142 Winterhafer</v>
      </c>
      <c r="F121" s="83"/>
      <c r="G121" s="82"/>
      <c r="H121" s="31"/>
      <c r="I121" s="31"/>
      <c r="J121" s="31"/>
      <c r="K121" s="31"/>
      <c r="L121" s="31"/>
      <c r="M121" s="31"/>
      <c r="N121" s="30"/>
      <c r="O121" s="30"/>
    </row>
    <row r="122" spans="1:15" hidden="1" x14ac:dyDescent="0.25">
      <c r="A122" s="72">
        <v>143</v>
      </c>
      <c r="B122" s="12" t="s">
        <v>412</v>
      </c>
      <c r="C122" s="73">
        <v>42370</v>
      </c>
      <c r="D122" s="73">
        <v>73415</v>
      </c>
      <c r="E122" s="31" t="str">
        <f t="shared" si="9"/>
        <v>143 Sommerhafer</v>
      </c>
      <c r="F122" s="83"/>
      <c r="G122" s="82"/>
      <c r="H122" s="31"/>
      <c r="I122" s="31"/>
      <c r="J122" s="31"/>
      <c r="K122" s="31"/>
      <c r="L122" s="31"/>
      <c r="M122" s="31"/>
      <c r="N122" s="30"/>
      <c r="O122" s="30"/>
    </row>
    <row r="123" spans="1:15" hidden="1" x14ac:dyDescent="0.25">
      <c r="A123" s="72">
        <v>144</v>
      </c>
      <c r="B123" s="12" t="s">
        <v>413</v>
      </c>
      <c r="C123" s="73">
        <v>42370</v>
      </c>
      <c r="D123" s="73">
        <v>73415</v>
      </c>
      <c r="E123" s="115" t="str">
        <f t="shared" si="9"/>
        <v>144 Sommermenggetreide</v>
      </c>
      <c r="F123" s="83"/>
      <c r="G123" s="82"/>
      <c r="H123" s="31"/>
      <c r="I123" s="31"/>
      <c r="J123" s="31"/>
      <c r="K123" s="31"/>
      <c r="L123" s="31"/>
      <c r="M123" s="31"/>
      <c r="N123" s="30"/>
      <c r="O123" s="30"/>
    </row>
    <row r="124" spans="1:15" hidden="1" x14ac:dyDescent="0.25">
      <c r="A124" s="72">
        <v>145</v>
      </c>
      <c r="B124" s="12" t="s">
        <v>414</v>
      </c>
      <c r="C124" s="73">
        <v>44927</v>
      </c>
      <c r="D124" s="73">
        <v>73415</v>
      </c>
      <c r="E124" s="115" t="str">
        <f t="shared" si="9"/>
        <v>145 Sommermenggetreide ohne Weizen</v>
      </c>
      <c r="F124" s="83"/>
      <c r="G124" s="82"/>
      <c r="H124" s="31"/>
      <c r="I124" s="31"/>
      <c r="J124" s="31"/>
      <c r="K124" s="31"/>
      <c r="L124" s="31"/>
      <c r="M124" s="31"/>
      <c r="N124" s="30"/>
      <c r="O124" s="30"/>
    </row>
    <row r="125" spans="1:15" hidden="1" x14ac:dyDescent="0.25">
      <c r="A125" s="72">
        <v>150</v>
      </c>
      <c r="B125" s="12" t="s">
        <v>415</v>
      </c>
      <c r="C125" s="73">
        <v>44927</v>
      </c>
      <c r="D125" s="73">
        <v>73415</v>
      </c>
      <c r="E125" s="31" t="str">
        <f t="shared" si="9"/>
        <v>150 Gemenge Getreide/Leguminosen (Getreide überwiegt)</v>
      </c>
      <c r="F125" s="83"/>
      <c r="G125" s="82"/>
      <c r="H125" s="31"/>
      <c r="I125" s="31"/>
      <c r="J125" s="31"/>
      <c r="K125" s="31"/>
      <c r="L125" s="31"/>
      <c r="M125" s="31"/>
      <c r="N125" s="30"/>
      <c r="O125" s="30"/>
    </row>
    <row r="126" spans="1:15" hidden="1" x14ac:dyDescent="0.25">
      <c r="A126" s="72">
        <v>156</v>
      </c>
      <c r="B126" s="12" t="s">
        <v>416</v>
      </c>
      <c r="C126" s="73">
        <v>42370</v>
      </c>
      <c r="D126" s="73">
        <v>73415</v>
      </c>
      <c r="E126" s="31" t="str">
        <f t="shared" si="9"/>
        <v>156 Wintertriticale</v>
      </c>
      <c r="F126" s="83"/>
      <c r="G126" s="82"/>
      <c r="H126" s="31"/>
      <c r="I126" s="31"/>
      <c r="J126" s="31"/>
      <c r="K126" s="31"/>
      <c r="L126" s="31"/>
      <c r="M126" s="31"/>
      <c r="N126" s="30"/>
      <c r="O126" s="30"/>
    </row>
    <row r="127" spans="1:15" hidden="1" x14ac:dyDescent="0.25">
      <c r="A127" s="72">
        <v>157</v>
      </c>
      <c r="B127" s="12" t="s">
        <v>417</v>
      </c>
      <c r="C127" s="73">
        <v>42370</v>
      </c>
      <c r="D127" s="73">
        <v>73415</v>
      </c>
      <c r="E127" s="31" t="str">
        <f t="shared" si="9"/>
        <v>157 Sommertriticale</v>
      </c>
      <c r="F127" s="83"/>
      <c r="G127" s="82"/>
      <c r="H127" s="31"/>
      <c r="I127" s="31"/>
      <c r="J127" s="31"/>
      <c r="K127" s="31"/>
      <c r="L127" s="31"/>
      <c r="M127" s="31"/>
      <c r="N127" s="30"/>
      <c r="O127" s="30"/>
    </row>
    <row r="128" spans="1:15" hidden="1" x14ac:dyDescent="0.25">
      <c r="A128" s="72">
        <v>188</v>
      </c>
      <c r="B128" s="12" t="s">
        <v>418</v>
      </c>
      <c r="C128" s="73">
        <v>44562</v>
      </c>
      <c r="D128" s="73">
        <v>73415</v>
      </c>
      <c r="E128" s="31" t="str">
        <f t="shared" si="9"/>
        <v>188 Reis im Trockenanbau</v>
      </c>
      <c r="F128" s="83"/>
      <c r="G128" s="82"/>
      <c r="H128" s="31"/>
      <c r="I128" s="31"/>
      <c r="J128" s="31"/>
      <c r="K128" s="31"/>
      <c r="L128" s="31"/>
      <c r="M128" s="31"/>
      <c r="N128" s="30"/>
      <c r="O128" s="30"/>
    </row>
    <row r="129" spans="1:15" hidden="1" x14ac:dyDescent="0.25">
      <c r="A129" s="72">
        <v>704</v>
      </c>
      <c r="B129" s="12" t="s">
        <v>419</v>
      </c>
      <c r="C129" s="73">
        <v>42370</v>
      </c>
      <c r="D129" s="73">
        <v>73415</v>
      </c>
      <c r="E129" s="31" t="str">
        <f t="shared" si="9"/>
        <v>704 Kanariensaat/Echtes Glanzgras</v>
      </c>
      <c r="F129" s="83"/>
      <c r="G129" s="82"/>
      <c r="H129" s="31"/>
      <c r="I129" s="31"/>
      <c r="J129" s="31"/>
      <c r="K129" s="31"/>
      <c r="L129" s="31"/>
      <c r="M129" s="31"/>
      <c r="N129" s="30"/>
      <c r="O129" s="30"/>
    </row>
    <row r="130" spans="1:15" hidden="1" x14ac:dyDescent="0.25">
      <c r="A130" s="72">
        <v>760</v>
      </c>
      <c r="B130" s="12" t="s">
        <v>420</v>
      </c>
      <c r="C130" s="73">
        <v>42370</v>
      </c>
      <c r="D130" s="73">
        <v>73415</v>
      </c>
      <c r="E130" s="31" t="str">
        <f t="shared" si="9"/>
        <v>760 Pampasgräser (Amerikanisches Pampasgras)</v>
      </c>
      <c r="F130" s="83"/>
      <c r="G130" s="82"/>
      <c r="H130" s="31"/>
      <c r="I130" s="31"/>
      <c r="J130" s="31"/>
      <c r="K130" s="31"/>
      <c r="L130" s="31"/>
      <c r="M130" s="31"/>
      <c r="N130" s="30"/>
      <c r="O130" s="30"/>
    </row>
    <row r="131" spans="1:15" ht="15.75" hidden="1" thickBot="1" x14ac:dyDescent="0.3">
      <c r="A131" s="75">
        <v>803</v>
      </c>
      <c r="B131" s="76" t="s">
        <v>421</v>
      </c>
      <c r="C131" s="77">
        <v>42370</v>
      </c>
      <c r="D131" s="77">
        <v>73415</v>
      </c>
      <c r="E131" s="31" t="str">
        <f t="shared" si="9"/>
        <v>803 Sudangras</v>
      </c>
      <c r="F131" s="83"/>
      <c r="G131" s="82"/>
      <c r="H131" s="31"/>
      <c r="I131" s="31"/>
      <c r="J131" s="31"/>
      <c r="K131" s="31"/>
      <c r="L131" s="31"/>
      <c r="M131" s="31"/>
      <c r="N131" s="30"/>
      <c r="O131" s="30"/>
    </row>
    <row r="132" spans="1:15" ht="15.75" hidden="1" thickTop="1" x14ac:dyDescent="0.25">
      <c r="A132" s="78" t="s">
        <v>362</v>
      </c>
      <c r="B132" s="79" t="s">
        <v>363</v>
      </c>
      <c r="C132" s="79" t="s">
        <v>364</v>
      </c>
      <c r="D132" s="79" t="s">
        <v>3</v>
      </c>
      <c r="E132" s="80"/>
      <c r="H132" s="31"/>
      <c r="I132" s="31"/>
      <c r="J132" s="31"/>
      <c r="K132" s="31"/>
      <c r="L132" s="31"/>
      <c r="M132" s="31"/>
      <c r="N132" s="30"/>
      <c r="O132" s="30"/>
    </row>
    <row r="133" spans="1:15" hidden="1" x14ac:dyDescent="0.25">
      <c r="A133" s="81">
        <v>928</v>
      </c>
      <c r="B133" s="82" t="s">
        <v>422</v>
      </c>
      <c r="C133" s="83">
        <v>2023</v>
      </c>
      <c r="D133" s="82" t="s">
        <v>423</v>
      </c>
      <c r="E133" s="84"/>
      <c r="H133" s="31"/>
      <c r="I133" s="31"/>
      <c r="J133" s="31"/>
      <c r="K133" s="31"/>
      <c r="L133" s="31"/>
      <c r="M133" s="31"/>
      <c r="N133" s="30"/>
      <c r="O133" s="30"/>
    </row>
    <row r="134" spans="1:15" hidden="1" x14ac:dyDescent="0.25">
      <c r="A134" s="190" t="s">
        <v>367</v>
      </c>
      <c r="B134" s="187"/>
      <c r="C134" s="187"/>
      <c r="D134" s="187"/>
      <c r="E134" s="84"/>
      <c r="H134" s="31"/>
      <c r="I134" s="31"/>
      <c r="J134" s="31"/>
      <c r="K134" s="31"/>
      <c r="L134" s="31"/>
      <c r="M134" s="31"/>
      <c r="N134" s="30"/>
      <c r="O134" s="30"/>
    </row>
    <row r="135" spans="1:15" hidden="1" x14ac:dyDescent="0.25">
      <c r="A135" s="101" t="s">
        <v>368</v>
      </c>
      <c r="B135" s="102" t="s">
        <v>369</v>
      </c>
      <c r="C135" s="102" t="s">
        <v>370</v>
      </c>
      <c r="D135" s="102" t="s">
        <v>371</v>
      </c>
      <c r="E135" s="84"/>
      <c r="H135" s="31"/>
      <c r="I135" s="31"/>
      <c r="J135" s="31"/>
      <c r="K135" s="31"/>
      <c r="L135" s="31"/>
      <c r="M135" s="31"/>
      <c r="N135" s="30"/>
      <c r="O135" s="30"/>
    </row>
    <row r="136" spans="1:15" hidden="1" x14ac:dyDescent="0.25">
      <c r="A136" s="86">
        <v>780</v>
      </c>
      <c r="B136" s="12" t="s">
        <v>424</v>
      </c>
      <c r="C136" s="73">
        <v>42370</v>
      </c>
      <c r="D136" s="73">
        <v>73415</v>
      </c>
      <c r="E136" s="87" t="str">
        <f t="shared" ref="E136:E137" si="10">A136&amp;" "&amp;B136</f>
        <v>780 Begonien</v>
      </c>
      <c r="H136" s="31"/>
      <c r="I136" s="31"/>
      <c r="J136" s="31"/>
      <c r="K136" s="31"/>
      <c r="L136" s="31"/>
      <c r="M136" s="31"/>
      <c r="N136" s="30"/>
      <c r="O136" s="30"/>
    </row>
    <row r="137" spans="1:15" hidden="1" x14ac:dyDescent="0.25">
      <c r="A137" s="86">
        <v>791</v>
      </c>
      <c r="B137" s="12" t="s">
        <v>425</v>
      </c>
      <c r="C137" s="73">
        <v>42370</v>
      </c>
      <c r="D137" s="73">
        <v>73415</v>
      </c>
      <c r="E137" s="87" t="str">
        <f t="shared" si="10"/>
        <v>791 Knollenbegonien</v>
      </c>
      <c r="H137" s="31"/>
      <c r="I137" s="31"/>
      <c r="J137" s="31"/>
      <c r="K137" s="31"/>
      <c r="L137" s="31"/>
      <c r="M137" s="31"/>
      <c r="N137" s="30"/>
      <c r="O137" s="30"/>
    </row>
    <row r="138" spans="1:15" hidden="1" x14ac:dyDescent="0.25">
      <c r="A138" s="88" t="s">
        <v>362</v>
      </c>
      <c r="B138" s="82" t="s">
        <v>363</v>
      </c>
      <c r="C138" s="82" t="s">
        <v>364</v>
      </c>
      <c r="D138" s="82" t="s">
        <v>3</v>
      </c>
      <c r="E138" s="84"/>
      <c r="H138" s="31"/>
      <c r="I138" s="31"/>
      <c r="J138" s="31"/>
      <c r="K138" s="31"/>
      <c r="L138" s="31"/>
      <c r="M138" s="31"/>
      <c r="N138" s="30"/>
      <c r="O138" s="30"/>
    </row>
    <row r="139" spans="1:15" hidden="1" x14ac:dyDescent="0.25">
      <c r="A139" s="81">
        <v>836</v>
      </c>
      <c r="B139" s="82" t="s">
        <v>426</v>
      </c>
      <c r="C139" s="83">
        <v>2023</v>
      </c>
      <c r="D139" s="82" t="s">
        <v>427</v>
      </c>
      <c r="E139" s="84"/>
      <c r="H139" s="31"/>
      <c r="I139" s="31"/>
      <c r="J139" s="31"/>
      <c r="K139" s="31"/>
      <c r="L139" s="31"/>
      <c r="M139" s="31"/>
      <c r="N139" s="30"/>
      <c r="O139" s="30"/>
    </row>
    <row r="140" spans="1:15" hidden="1" x14ac:dyDescent="0.25">
      <c r="A140" s="190" t="s">
        <v>367</v>
      </c>
      <c r="B140" s="187"/>
      <c r="C140" s="187"/>
      <c r="D140" s="187"/>
      <c r="E140" s="84"/>
      <c r="H140" s="31"/>
      <c r="I140" s="31"/>
      <c r="J140" s="31"/>
      <c r="K140" s="31"/>
      <c r="L140" s="31"/>
      <c r="M140" s="31"/>
      <c r="N140" s="30"/>
      <c r="O140" s="30"/>
    </row>
    <row r="141" spans="1:15" hidden="1" x14ac:dyDescent="0.25">
      <c r="A141" s="101" t="s">
        <v>368</v>
      </c>
      <c r="B141" s="102" t="s">
        <v>369</v>
      </c>
      <c r="C141" s="102" t="s">
        <v>370</v>
      </c>
      <c r="D141" s="102" t="s">
        <v>371</v>
      </c>
      <c r="E141" s="84"/>
      <c r="H141" s="31"/>
      <c r="I141" s="31"/>
      <c r="J141" s="31"/>
      <c r="K141" s="31"/>
      <c r="L141" s="31"/>
      <c r="M141" s="31"/>
      <c r="N141" s="30"/>
      <c r="O141" s="30"/>
    </row>
    <row r="142" spans="1:15" hidden="1" x14ac:dyDescent="0.25">
      <c r="A142" s="86">
        <v>317</v>
      </c>
      <c r="B142" s="12" t="s">
        <v>428</v>
      </c>
      <c r="C142" s="73">
        <v>43831</v>
      </c>
      <c r="D142" s="73">
        <v>73415</v>
      </c>
      <c r="E142" s="87" t="str">
        <f t="shared" ref="E142:E143" si="11">A142&amp;" "&amp;B142</f>
        <v>317 Ölrettich</v>
      </c>
      <c r="H142" s="31"/>
      <c r="I142" s="31"/>
      <c r="J142" s="31"/>
      <c r="K142" s="31"/>
      <c r="L142" s="31"/>
      <c r="M142" s="31"/>
      <c r="N142" s="30"/>
      <c r="O142" s="30"/>
    </row>
    <row r="143" spans="1:15" hidden="1" x14ac:dyDescent="0.25">
      <c r="A143" s="86">
        <v>618</v>
      </c>
      <c r="B143" s="12" t="s">
        <v>429</v>
      </c>
      <c r="C143" s="73">
        <v>42370</v>
      </c>
      <c r="D143" s="73">
        <v>73415</v>
      </c>
      <c r="E143" s="87" t="str">
        <f t="shared" si="11"/>
        <v>618 Gartenrettiche (Weiße/rote Rettiche, schwarzer Winterrettich, Ölrettich, Radieschen)</v>
      </c>
      <c r="H143" s="31"/>
      <c r="I143" s="31"/>
      <c r="J143" s="31"/>
      <c r="K143" s="31"/>
      <c r="L143" s="31"/>
      <c r="M143" s="31"/>
      <c r="N143" s="30"/>
      <c r="O143" s="30"/>
    </row>
    <row r="144" spans="1:15" hidden="1" x14ac:dyDescent="0.25">
      <c r="A144" s="88" t="s">
        <v>362</v>
      </c>
      <c r="B144" s="82" t="s">
        <v>363</v>
      </c>
      <c r="C144" s="82" t="s">
        <v>364</v>
      </c>
      <c r="D144" s="82" t="s">
        <v>3</v>
      </c>
      <c r="E144" s="84"/>
      <c r="H144" s="31"/>
      <c r="I144" s="31"/>
      <c r="J144" s="31"/>
      <c r="K144" s="31"/>
      <c r="L144" s="31"/>
      <c r="M144" s="31"/>
      <c r="N144" s="30"/>
      <c r="O144" s="30"/>
    </row>
    <row r="145" spans="1:15" hidden="1" x14ac:dyDescent="0.25">
      <c r="A145" s="81">
        <v>806</v>
      </c>
      <c r="B145" s="82" t="s">
        <v>430</v>
      </c>
      <c r="C145" s="83">
        <v>2023</v>
      </c>
      <c r="D145" s="82" t="s">
        <v>431</v>
      </c>
      <c r="E145" s="84"/>
      <c r="H145" s="31"/>
      <c r="I145" s="31"/>
      <c r="J145" s="31"/>
      <c r="K145" s="31"/>
      <c r="L145" s="31"/>
      <c r="M145" s="31"/>
      <c r="N145" s="30"/>
      <c r="O145" s="30"/>
    </row>
    <row r="146" spans="1:15" hidden="1" x14ac:dyDescent="0.25">
      <c r="A146" s="190" t="s">
        <v>367</v>
      </c>
      <c r="B146" s="187"/>
      <c r="C146" s="187"/>
      <c r="D146" s="187"/>
      <c r="E146" s="84"/>
      <c r="H146" s="31"/>
      <c r="I146" s="31"/>
      <c r="J146" s="31"/>
      <c r="K146" s="31"/>
      <c r="L146" s="31"/>
      <c r="M146" s="31"/>
      <c r="N146" s="30"/>
      <c r="O146" s="30"/>
    </row>
    <row r="147" spans="1:15" hidden="1" x14ac:dyDescent="0.25">
      <c r="A147" s="101" t="s">
        <v>368</v>
      </c>
      <c r="B147" s="102" t="s">
        <v>369</v>
      </c>
      <c r="C147" s="102" t="s">
        <v>370</v>
      </c>
      <c r="D147" s="102" t="s">
        <v>371</v>
      </c>
      <c r="E147" s="84"/>
      <c r="H147" s="31"/>
      <c r="I147" s="31"/>
      <c r="J147" s="31"/>
      <c r="K147" s="31"/>
      <c r="L147" s="31"/>
      <c r="M147" s="31"/>
      <c r="N147" s="30"/>
      <c r="O147" s="30"/>
    </row>
    <row r="148" spans="1:15" hidden="1" x14ac:dyDescent="0.25">
      <c r="A148" s="86">
        <v>320</v>
      </c>
      <c r="B148" s="12" t="s">
        <v>432</v>
      </c>
      <c r="C148" s="73">
        <v>42370</v>
      </c>
      <c r="D148" s="73">
        <v>73415</v>
      </c>
      <c r="E148" s="87" t="str">
        <f t="shared" ref="E148:E149" si="12">A148&amp;" "&amp;B148</f>
        <v>320 Sonnenblumen</v>
      </c>
      <c r="H148" s="31"/>
      <c r="I148" s="31"/>
      <c r="J148" s="31"/>
      <c r="K148" s="31"/>
      <c r="L148" s="31"/>
      <c r="M148" s="31"/>
      <c r="N148" s="30"/>
      <c r="O148" s="30"/>
    </row>
    <row r="149" spans="1:15" hidden="1" x14ac:dyDescent="0.25">
      <c r="A149" s="86">
        <v>604</v>
      </c>
      <c r="B149" s="12" t="s">
        <v>433</v>
      </c>
      <c r="C149" s="73">
        <v>42370</v>
      </c>
      <c r="D149" s="73">
        <v>73415</v>
      </c>
      <c r="E149" s="87" t="str">
        <f t="shared" si="12"/>
        <v>604 Topinambur</v>
      </c>
      <c r="H149" s="31"/>
      <c r="I149" s="31"/>
      <c r="J149" s="31"/>
      <c r="K149" s="31"/>
      <c r="L149" s="31"/>
      <c r="M149" s="31"/>
      <c r="N149" s="30"/>
      <c r="O149" s="30"/>
    </row>
    <row r="150" spans="1:15" hidden="1" x14ac:dyDescent="0.25">
      <c r="A150" s="88" t="s">
        <v>362</v>
      </c>
      <c r="B150" s="82" t="s">
        <v>363</v>
      </c>
      <c r="C150" s="82" t="s">
        <v>364</v>
      </c>
      <c r="D150" s="82" t="s">
        <v>3</v>
      </c>
      <c r="E150" s="84"/>
      <c r="H150" s="31"/>
      <c r="I150" s="31"/>
      <c r="J150" s="31"/>
      <c r="K150" s="31"/>
      <c r="L150" s="31"/>
      <c r="M150" s="31"/>
      <c r="N150" s="30"/>
      <c r="O150" s="30"/>
    </row>
    <row r="151" spans="1:15" hidden="1" x14ac:dyDescent="0.25">
      <c r="A151" s="81">
        <v>718</v>
      </c>
      <c r="B151" s="82" t="s">
        <v>434</v>
      </c>
      <c r="C151" s="83">
        <v>2023</v>
      </c>
      <c r="D151" s="82" t="s">
        <v>435</v>
      </c>
      <c r="E151" s="84"/>
      <c r="H151" s="31"/>
      <c r="I151" s="31"/>
      <c r="J151" s="31"/>
      <c r="K151" s="31"/>
      <c r="L151" s="31"/>
      <c r="M151" s="31"/>
      <c r="N151" s="30"/>
      <c r="O151" s="30"/>
    </row>
    <row r="152" spans="1:15" hidden="1" x14ac:dyDescent="0.25">
      <c r="A152" s="190" t="s">
        <v>367</v>
      </c>
      <c r="B152" s="187"/>
      <c r="C152" s="187"/>
      <c r="D152" s="187"/>
      <c r="E152" s="84"/>
      <c r="H152" s="31"/>
      <c r="I152" s="31"/>
      <c r="J152" s="31"/>
      <c r="K152" s="31"/>
      <c r="L152" s="31"/>
      <c r="M152" s="31"/>
      <c r="N152" s="30"/>
      <c r="O152" s="30"/>
    </row>
    <row r="153" spans="1:15" hidden="1" x14ac:dyDescent="0.25">
      <c r="A153" s="101" t="s">
        <v>368</v>
      </c>
      <c r="B153" s="102" t="s">
        <v>369</v>
      </c>
      <c r="C153" s="102" t="s">
        <v>370</v>
      </c>
      <c r="D153" s="102" t="s">
        <v>371</v>
      </c>
      <c r="E153" s="84"/>
      <c r="H153" s="31"/>
      <c r="I153" s="31"/>
      <c r="J153" s="31"/>
      <c r="K153" s="31"/>
      <c r="L153" s="31"/>
      <c r="M153" s="31"/>
      <c r="N153" s="30"/>
      <c r="O153" s="30"/>
    </row>
    <row r="154" spans="1:15" hidden="1" x14ac:dyDescent="0.25">
      <c r="A154" s="86">
        <v>210</v>
      </c>
      <c r="B154" s="12" t="s">
        <v>372</v>
      </c>
      <c r="C154" s="73">
        <v>42370</v>
      </c>
      <c r="D154" s="73">
        <v>73415</v>
      </c>
      <c r="E154" s="87" t="str">
        <f t="shared" ref="E154:E155" si="13">A154&amp;" "&amp;B154</f>
        <v>210 Erbsen (Markerbse, Schalerbse, Zuckererbse, Futtererbse, Peluschke)</v>
      </c>
      <c r="H154" s="31"/>
      <c r="I154" s="31"/>
      <c r="J154" s="31"/>
      <c r="K154" s="31"/>
      <c r="L154" s="31"/>
      <c r="M154" s="31"/>
      <c r="N154" s="30"/>
      <c r="O154" s="30"/>
    </row>
    <row r="155" spans="1:15" hidden="1" x14ac:dyDescent="0.25">
      <c r="A155" s="86">
        <v>211</v>
      </c>
      <c r="B155" s="12" t="s">
        <v>373</v>
      </c>
      <c r="C155" s="73">
        <v>42370</v>
      </c>
      <c r="D155" s="73">
        <v>73415</v>
      </c>
      <c r="E155" s="87" t="str">
        <f t="shared" si="13"/>
        <v>211 Gemüseerbse</v>
      </c>
      <c r="H155" s="31"/>
      <c r="I155" s="31"/>
      <c r="J155" s="31"/>
      <c r="K155" s="31"/>
      <c r="L155" s="31"/>
      <c r="M155" s="31"/>
      <c r="N155" s="30"/>
      <c r="O155" s="30"/>
    </row>
    <row r="156" spans="1:15" hidden="1" x14ac:dyDescent="0.25">
      <c r="A156" s="88" t="s">
        <v>362</v>
      </c>
      <c r="B156" s="82" t="s">
        <v>363</v>
      </c>
      <c r="C156" s="82" t="s">
        <v>364</v>
      </c>
      <c r="D156" s="82" t="s">
        <v>3</v>
      </c>
      <c r="E156" s="84"/>
      <c r="H156" s="31"/>
      <c r="I156" s="31"/>
      <c r="J156" s="31"/>
      <c r="K156" s="31"/>
      <c r="L156" s="31"/>
      <c r="M156" s="31"/>
      <c r="N156" s="30"/>
      <c r="O156" s="30"/>
    </row>
    <row r="157" spans="1:15" hidden="1" x14ac:dyDescent="0.25">
      <c r="A157" s="81">
        <v>702</v>
      </c>
      <c r="B157" s="82" t="s">
        <v>436</v>
      </c>
      <c r="C157" s="83">
        <v>2023</v>
      </c>
      <c r="D157" s="82" t="s">
        <v>437</v>
      </c>
      <c r="E157" s="84"/>
      <c r="H157" s="31"/>
      <c r="I157" s="31"/>
      <c r="J157" s="31"/>
      <c r="K157" s="31"/>
      <c r="L157" s="31"/>
      <c r="M157" s="31"/>
      <c r="N157" s="30"/>
      <c r="O157" s="30"/>
    </row>
    <row r="158" spans="1:15" hidden="1" x14ac:dyDescent="0.25">
      <c r="A158" s="190" t="s">
        <v>367</v>
      </c>
      <c r="B158" s="187"/>
      <c r="C158" s="187"/>
      <c r="D158" s="187"/>
      <c r="E158" s="84"/>
      <c r="H158" s="31"/>
      <c r="I158" s="31"/>
      <c r="J158" s="31"/>
      <c r="K158" s="31"/>
      <c r="L158" s="31"/>
      <c r="M158" s="31"/>
      <c r="N158" s="30"/>
      <c r="O158" s="30"/>
    </row>
    <row r="159" spans="1:15" hidden="1" x14ac:dyDescent="0.25">
      <c r="A159" s="101" t="s">
        <v>368</v>
      </c>
      <c r="B159" s="102" t="s">
        <v>369</v>
      </c>
      <c r="C159" s="102" t="s">
        <v>370</v>
      </c>
      <c r="D159" s="102" t="s">
        <v>371</v>
      </c>
      <c r="E159" s="84"/>
      <c r="H159" s="31"/>
      <c r="I159" s="31"/>
      <c r="J159" s="31"/>
      <c r="K159" s="31"/>
      <c r="L159" s="31"/>
      <c r="M159" s="31"/>
      <c r="N159" s="30"/>
      <c r="O159" s="30"/>
    </row>
    <row r="160" spans="1:15" hidden="1" x14ac:dyDescent="0.25">
      <c r="A160" s="86">
        <v>413</v>
      </c>
      <c r="B160" s="12" t="s">
        <v>438</v>
      </c>
      <c r="C160" s="73">
        <v>42370</v>
      </c>
      <c r="D160" s="73">
        <v>73415</v>
      </c>
      <c r="E160" s="87" t="str">
        <f t="shared" ref="E160:E163" si="14">A160&amp;" "&amp;B160</f>
        <v>413 Futterrübe/Runkelrübe</v>
      </c>
      <c r="H160" s="31"/>
      <c r="I160" s="31"/>
      <c r="J160" s="31"/>
      <c r="K160" s="31"/>
      <c r="L160" s="31"/>
      <c r="M160" s="31"/>
      <c r="N160" s="30"/>
      <c r="O160" s="30"/>
    </row>
    <row r="161" spans="1:15" hidden="1" x14ac:dyDescent="0.25">
      <c r="A161" s="86">
        <v>603</v>
      </c>
      <c r="B161" s="12" t="s">
        <v>439</v>
      </c>
      <c r="C161" s="73">
        <v>42370</v>
      </c>
      <c r="D161" s="73">
        <v>73415</v>
      </c>
      <c r="E161" s="87" t="str">
        <f t="shared" si="14"/>
        <v>603 Zuckerrüben</v>
      </c>
      <c r="H161" s="31"/>
      <c r="I161" s="31"/>
      <c r="J161" s="31"/>
      <c r="K161" s="31"/>
      <c r="L161" s="31"/>
      <c r="M161" s="31"/>
      <c r="N161" s="30"/>
      <c r="O161" s="30"/>
    </row>
    <row r="162" spans="1:15" hidden="1" x14ac:dyDescent="0.25">
      <c r="A162" s="86">
        <v>639</v>
      </c>
      <c r="B162" s="12" t="s">
        <v>440</v>
      </c>
      <c r="C162" s="73">
        <v>42370</v>
      </c>
      <c r="D162" s="73">
        <v>73415</v>
      </c>
      <c r="E162" s="87" t="str">
        <f t="shared" si="14"/>
        <v>639 Mangold, Rote Beete/Rote Rübe</v>
      </c>
      <c r="H162" s="31"/>
      <c r="I162" s="31"/>
      <c r="J162" s="31"/>
      <c r="K162" s="31"/>
      <c r="L162" s="31"/>
      <c r="M162" s="31"/>
      <c r="N162" s="30"/>
      <c r="O162" s="30"/>
    </row>
    <row r="163" spans="1:15" hidden="1" x14ac:dyDescent="0.25">
      <c r="A163" s="86">
        <v>911</v>
      </c>
      <c r="B163" s="12" t="s">
        <v>441</v>
      </c>
      <c r="C163" s="73">
        <v>42370</v>
      </c>
      <c r="D163" s="73">
        <v>73415</v>
      </c>
      <c r="E163" s="87" t="str">
        <f t="shared" si="14"/>
        <v>911 (Beta-)Rübensamenvermehrung</v>
      </c>
      <c r="H163" s="31"/>
      <c r="I163" s="31"/>
      <c r="J163" s="31"/>
      <c r="K163" s="31"/>
      <c r="L163" s="31"/>
      <c r="M163" s="31"/>
      <c r="N163" s="30"/>
      <c r="O163" s="30"/>
    </row>
    <row r="164" spans="1:15" hidden="1" x14ac:dyDescent="0.25">
      <c r="A164" s="88" t="s">
        <v>362</v>
      </c>
      <c r="B164" s="82" t="s">
        <v>363</v>
      </c>
      <c r="C164" s="82" t="s">
        <v>364</v>
      </c>
      <c r="D164" s="82" t="s">
        <v>3</v>
      </c>
      <c r="E164" s="84"/>
      <c r="H164" s="31"/>
      <c r="I164" s="31"/>
      <c r="J164" s="31"/>
      <c r="K164" s="31"/>
      <c r="L164" s="31"/>
      <c r="M164" s="31"/>
      <c r="N164" s="30"/>
      <c r="O164" s="30"/>
    </row>
    <row r="165" spans="1:15" hidden="1" x14ac:dyDescent="0.25">
      <c r="A165" s="81">
        <v>853</v>
      </c>
      <c r="B165" s="82" t="s">
        <v>442</v>
      </c>
      <c r="C165" s="83">
        <v>2023</v>
      </c>
      <c r="D165" s="82" t="s">
        <v>443</v>
      </c>
      <c r="E165" s="84"/>
      <c r="H165" s="31"/>
      <c r="I165" s="31"/>
      <c r="J165" s="31"/>
      <c r="K165" s="31"/>
      <c r="L165" s="31"/>
      <c r="M165" s="31"/>
      <c r="N165" s="30"/>
      <c r="O165" s="30"/>
    </row>
    <row r="166" spans="1:15" hidden="1" x14ac:dyDescent="0.25">
      <c r="A166" s="190" t="s">
        <v>367</v>
      </c>
      <c r="B166" s="187"/>
      <c r="C166" s="187"/>
      <c r="D166" s="187"/>
      <c r="E166" s="84"/>
      <c r="H166" s="31"/>
      <c r="I166" s="31"/>
      <c r="J166" s="31"/>
      <c r="K166" s="31"/>
      <c r="L166" s="31"/>
      <c r="M166" s="31"/>
      <c r="N166" s="30"/>
      <c r="O166" s="30"/>
    </row>
    <row r="167" spans="1:15" hidden="1" x14ac:dyDescent="0.25">
      <c r="A167" s="101" t="s">
        <v>368</v>
      </c>
      <c r="B167" s="102" t="s">
        <v>369</v>
      </c>
      <c r="C167" s="102" t="s">
        <v>370</v>
      </c>
      <c r="D167" s="102" t="s">
        <v>371</v>
      </c>
      <c r="E167" s="84"/>
      <c r="H167" s="31"/>
      <c r="I167" s="31"/>
      <c r="J167" s="31"/>
      <c r="K167" s="31"/>
      <c r="L167" s="31"/>
      <c r="M167" s="31"/>
      <c r="N167" s="30"/>
      <c r="O167" s="30"/>
    </row>
    <row r="168" spans="1:15" hidden="1" x14ac:dyDescent="0.25">
      <c r="A168" s="86">
        <v>601</v>
      </c>
      <c r="B168" s="12" t="s">
        <v>444</v>
      </c>
      <c r="C168" s="73">
        <v>42370</v>
      </c>
      <c r="D168" s="73">
        <v>73415</v>
      </c>
      <c r="E168" s="87" t="str">
        <f t="shared" ref="E168:E170" si="15">A168&amp;" "&amp;B168</f>
        <v>601 Stärkekartoffeln</v>
      </c>
      <c r="H168" s="31"/>
      <c r="I168" s="31"/>
      <c r="J168" s="31"/>
      <c r="K168" s="31"/>
      <c r="L168" s="31"/>
      <c r="M168" s="31"/>
      <c r="N168" s="30"/>
      <c r="O168" s="30"/>
    </row>
    <row r="169" spans="1:15" hidden="1" x14ac:dyDescent="0.25">
      <c r="A169" s="86">
        <v>602</v>
      </c>
      <c r="B169" s="12" t="s">
        <v>11</v>
      </c>
      <c r="C169" s="73">
        <v>42370</v>
      </c>
      <c r="D169" s="73">
        <v>73415</v>
      </c>
      <c r="E169" s="87" t="str">
        <f t="shared" si="15"/>
        <v>602 Kartoffeln</v>
      </c>
      <c r="H169" s="31"/>
      <c r="I169" s="31"/>
      <c r="J169" s="31"/>
      <c r="K169" s="31"/>
      <c r="L169" s="31"/>
      <c r="M169" s="31"/>
      <c r="N169" s="30"/>
      <c r="O169" s="30"/>
    </row>
    <row r="170" spans="1:15" hidden="1" x14ac:dyDescent="0.25">
      <c r="A170" s="86">
        <v>606</v>
      </c>
      <c r="B170" s="12" t="s">
        <v>445</v>
      </c>
      <c r="C170" s="73">
        <v>42370</v>
      </c>
      <c r="D170" s="73">
        <v>73415</v>
      </c>
      <c r="E170" s="87" t="str">
        <f t="shared" si="15"/>
        <v>606 Pflanzkartoffeln</v>
      </c>
      <c r="H170" s="31"/>
      <c r="I170" s="31"/>
      <c r="J170" s="31"/>
      <c r="K170" s="31"/>
      <c r="L170" s="31"/>
      <c r="M170" s="31"/>
      <c r="N170" s="30"/>
      <c r="O170" s="30"/>
    </row>
    <row r="171" spans="1:15" hidden="1" x14ac:dyDescent="0.25">
      <c r="A171" s="88" t="s">
        <v>362</v>
      </c>
      <c r="B171" s="82" t="s">
        <v>363</v>
      </c>
      <c r="C171" s="82" t="s">
        <v>364</v>
      </c>
      <c r="D171" s="82" t="s">
        <v>3</v>
      </c>
      <c r="E171" s="84"/>
      <c r="H171" s="31"/>
      <c r="I171" s="31"/>
      <c r="J171" s="31"/>
      <c r="K171" s="31"/>
      <c r="L171" s="31"/>
      <c r="M171" s="31"/>
      <c r="N171" s="30"/>
      <c r="O171" s="30"/>
    </row>
    <row r="172" spans="1:15" hidden="1" x14ac:dyDescent="0.25">
      <c r="A172" s="81">
        <v>766</v>
      </c>
      <c r="B172" s="82" t="s">
        <v>446</v>
      </c>
      <c r="C172" s="83">
        <v>2023</v>
      </c>
      <c r="D172" s="82" t="s">
        <v>447</v>
      </c>
      <c r="E172" s="84"/>
      <c r="H172" s="31"/>
      <c r="I172" s="31"/>
      <c r="J172" s="31"/>
      <c r="K172" s="31"/>
      <c r="L172" s="31"/>
      <c r="M172" s="31"/>
      <c r="N172" s="30"/>
      <c r="O172" s="30"/>
    </row>
    <row r="173" spans="1:15" hidden="1" x14ac:dyDescent="0.25">
      <c r="A173" s="190" t="s">
        <v>367</v>
      </c>
      <c r="B173" s="187"/>
      <c r="C173" s="187"/>
      <c r="D173" s="187"/>
      <c r="E173" s="84"/>
      <c r="H173" s="31"/>
      <c r="I173" s="31"/>
      <c r="J173" s="31"/>
      <c r="K173" s="31"/>
      <c r="L173" s="31"/>
      <c r="M173" s="31"/>
      <c r="N173" s="30"/>
      <c r="O173" s="30"/>
    </row>
    <row r="174" spans="1:15" hidden="1" x14ac:dyDescent="0.25">
      <c r="A174" s="101" t="s">
        <v>368</v>
      </c>
      <c r="B174" s="102" t="s">
        <v>369</v>
      </c>
      <c r="C174" s="102" t="s">
        <v>370</v>
      </c>
      <c r="D174" s="102" t="s">
        <v>371</v>
      </c>
      <c r="E174" s="84"/>
      <c r="H174" s="31"/>
      <c r="I174" s="31"/>
      <c r="J174" s="31"/>
      <c r="K174" s="31"/>
      <c r="L174" s="31"/>
      <c r="M174" s="31"/>
      <c r="N174" s="30"/>
      <c r="O174" s="30"/>
    </row>
    <row r="175" spans="1:15" hidden="1" x14ac:dyDescent="0.25">
      <c r="A175" s="86">
        <v>183</v>
      </c>
      <c r="B175" s="12" t="s">
        <v>448</v>
      </c>
      <c r="C175" s="73">
        <v>42370</v>
      </c>
      <c r="D175" s="73">
        <v>73415</v>
      </c>
      <c r="E175" s="87" t="str">
        <f t="shared" ref="E175:E176" si="16">A175&amp;" "&amp;B175</f>
        <v>183 Mohren-, Zuckerhirse (ohne Sudangras NC 803)</v>
      </c>
      <c r="H175" s="31"/>
      <c r="I175" s="31"/>
      <c r="J175" s="31"/>
      <c r="K175" s="31"/>
      <c r="L175" s="31"/>
      <c r="M175" s="31"/>
      <c r="N175" s="30"/>
      <c r="O175" s="30"/>
    </row>
    <row r="176" spans="1:15" hidden="1" x14ac:dyDescent="0.25">
      <c r="A176" s="86">
        <v>803</v>
      </c>
      <c r="B176" s="12" t="s">
        <v>421</v>
      </c>
      <c r="C176" s="73">
        <v>42370</v>
      </c>
      <c r="D176" s="73">
        <v>73415</v>
      </c>
      <c r="E176" s="87" t="str">
        <f t="shared" si="16"/>
        <v>803 Sudangras</v>
      </c>
      <c r="H176" s="31"/>
      <c r="I176" s="31"/>
      <c r="J176" s="31"/>
      <c r="K176" s="31"/>
      <c r="L176" s="31"/>
      <c r="M176" s="31"/>
      <c r="N176" s="30"/>
      <c r="O176" s="30"/>
    </row>
    <row r="177" spans="1:22" hidden="1" x14ac:dyDescent="0.25">
      <c r="A177" s="88" t="s">
        <v>362</v>
      </c>
      <c r="B177" s="82" t="s">
        <v>363</v>
      </c>
      <c r="C177" s="82" t="s">
        <v>364</v>
      </c>
      <c r="D177" s="82" t="s">
        <v>3</v>
      </c>
      <c r="E177" s="84"/>
      <c r="H177" s="31"/>
      <c r="I177" s="31"/>
      <c r="J177" s="31"/>
      <c r="K177" s="31"/>
      <c r="L177" s="31"/>
      <c r="M177" s="31"/>
      <c r="N177" s="30"/>
      <c r="O177" s="30"/>
    </row>
    <row r="178" spans="1:22" ht="15" hidden="1" customHeight="1" x14ac:dyDescent="0.25">
      <c r="A178" s="81">
        <v>719</v>
      </c>
      <c r="B178" s="82" t="s">
        <v>449</v>
      </c>
      <c r="C178" s="83">
        <v>2023</v>
      </c>
      <c r="D178" s="82" t="s">
        <v>450</v>
      </c>
      <c r="E178" s="84"/>
      <c r="H178" s="31"/>
      <c r="I178" s="31"/>
      <c r="J178" s="31"/>
      <c r="K178" s="31"/>
      <c r="L178" s="31"/>
      <c r="M178" s="31"/>
      <c r="N178" s="30"/>
      <c r="O178" s="30"/>
    </row>
    <row r="179" spans="1:22" ht="15" hidden="1" customHeight="1" x14ac:dyDescent="0.25">
      <c r="A179" s="190" t="s">
        <v>367</v>
      </c>
      <c r="B179" s="187"/>
      <c r="C179" s="187"/>
      <c r="D179" s="187"/>
      <c r="E179" s="84"/>
      <c r="H179" s="31"/>
      <c r="I179" s="31"/>
      <c r="J179" s="31"/>
      <c r="K179" s="31"/>
      <c r="L179" s="31"/>
      <c r="M179" s="31"/>
      <c r="N179" s="191" t="s">
        <v>462</v>
      </c>
      <c r="O179" s="180" t="s">
        <v>463</v>
      </c>
      <c r="P179" s="191" t="s">
        <v>464</v>
      </c>
      <c r="Q179" s="180" t="s">
        <v>465</v>
      </c>
      <c r="R179" s="191" t="s">
        <v>466</v>
      </c>
      <c r="S179" s="191" t="s">
        <v>467</v>
      </c>
      <c r="T179" s="180" t="s">
        <v>468</v>
      </c>
      <c r="U179" s="191" t="s">
        <v>469</v>
      </c>
      <c r="V179" s="126"/>
    </row>
    <row r="180" spans="1:22" hidden="1" x14ac:dyDescent="0.25">
      <c r="A180" s="101" t="s">
        <v>368</v>
      </c>
      <c r="B180" s="102" t="s">
        <v>369</v>
      </c>
      <c r="C180" s="102" t="s">
        <v>370</v>
      </c>
      <c r="D180" s="102" t="s">
        <v>371</v>
      </c>
      <c r="E180" s="84"/>
      <c r="H180" s="31"/>
      <c r="I180" s="31"/>
      <c r="J180" s="31"/>
      <c r="K180" s="31"/>
      <c r="L180" s="31"/>
      <c r="M180" s="31"/>
      <c r="N180" s="184"/>
      <c r="O180" s="181"/>
      <c r="P180" s="184"/>
      <c r="Q180" s="181"/>
      <c r="R180" s="184"/>
      <c r="S180" s="184"/>
      <c r="T180" s="181"/>
      <c r="U180" s="184"/>
      <c r="V180" s="126"/>
    </row>
    <row r="181" spans="1:22" hidden="1" x14ac:dyDescent="0.25">
      <c r="A181" s="86">
        <v>220</v>
      </c>
      <c r="B181" s="12" t="s">
        <v>375</v>
      </c>
      <c r="C181" s="73">
        <v>42370</v>
      </c>
      <c r="D181" s="73">
        <v>73415</v>
      </c>
      <c r="E181" s="87" t="str">
        <f t="shared" ref="E181:E182" si="17">A181&amp;" "&amp;B181</f>
        <v>220 Ackerbohne,Puffbohne,Pferdebohne,Dicke Bohne</v>
      </c>
      <c r="H181" s="31"/>
      <c r="I181" s="31"/>
      <c r="J181" s="31"/>
      <c r="K181" s="31"/>
      <c r="L181" s="31"/>
      <c r="M181" s="31"/>
      <c r="N181" s="184"/>
      <c r="O181" s="181"/>
      <c r="P181" s="184"/>
      <c r="Q181" s="181"/>
      <c r="R181" s="184"/>
      <c r="S181" s="184"/>
      <c r="T181" s="181"/>
      <c r="U181" s="184"/>
      <c r="V181" s="126"/>
    </row>
    <row r="182" spans="1:22" ht="15" hidden="1" customHeight="1" x14ac:dyDescent="0.25">
      <c r="A182" s="86">
        <v>221</v>
      </c>
      <c r="B182" s="12" t="s">
        <v>376</v>
      </c>
      <c r="C182" s="73">
        <v>42370</v>
      </c>
      <c r="D182" s="73">
        <v>73415</v>
      </c>
      <c r="E182" s="87" t="str">
        <f t="shared" si="17"/>
        <v>221 Wicken (Pannonische, Zottelwicke, Saatwicke)</v>
      </c>
      <c r="H182" s="31"/>
      <c r="I182" s="31"/>
      <c r="J182" s="31"/>
      <c r="K182" s="31"/>
      <c r="L182" s="31"/>
      <c r="M182" s="31"/>
      <c r="N182" s="184"/>
      <c r="O182" s="181"/>
      <c r="P182" s="184"/>
      <c r="Q182" s="181"/>
      <c r="R182" s="184"/>
      <c r="S182" s="184"/>
      <c r="T182" s="181"/>
      <c r="U182" s="184"/>
      <c r="V182" s="126"/>
    </row>
    <row r="183" spans="1:22" hidden="1" x14ac:dyDescent="0.25">
      <c r="A183" s="88" t="s">
        <v>362</v>
      </c>
      <c r="B183" s="82" t="s">
        <v>363</v>
      </c>
      <c r="C183" s="82" t="s">
        <v>364</v>
      </c>
      <c r="D183" s="82" t="s">
        <v>3</v>
      </c>
      <c r="E183" s="84"/>
      <c r="H183" s="31"/>
      <c r="I183" s="31"/>
      <c r="J183" s="31"/>
      <c r="K183" s="31"/>
      <c r="L183" s="31"/>
      <c r="M183" s="31"/>
      <c r="N183" s="184"/>
      <c r="O183" s="181"/>
      <c r="P183" s="184"/>
      <c r="Q183" s="181"/>
      <c r="R183" s="184"/>
      <c r="S183" s="184"/>
      <c r="T183" s="181"/>
      <c r="U183" s="184"/>
      <c r="V183" s="126"/>
    </row>
    <row r="184" spans="1:22" hidden="1" x14ac:dyDescent="0.25">
      <c r="A184" s="81">
        <v>765</v>
      </c>
      <c r="B184" s="82" t="s">
        <v>451</v>
      </c>
      <c r="C184" s="83">
        <v>2023</v>
      </c>
      <c r="D184" s="82" t="s">
        <v>452</v>
      </c>
      <c r="E184" s="84"/>
      <c r="H184" s="31"/>
      <c r="I184" s="31"/>
      <c r="J184" s="31"/>
      <c r="K184" s="31"/>
      <c r="L184" s="31"/>
      <c r="M184" s="31"/>
      <c r="N184" s="184"/>
      <c r="O184" s="181"/>
      <c r="P184" s="184"/>
      <c r="Q184" s="181"/>
      <c r="R184" s="184"/>
      <c r="S184" s="184"/>
      <c r="T184" s="181"/>
      <c r="U184" s="184"/>
      <c r="V184" s="126"/>
    </row>
    <row r="185" spans="1:22" hidden="1" x14ac:dyDescent="0.25">
      <c r="A185" s="190" t="s">
        <v>367</v>
      </c>
      <c r="B185" s="187"/>
      <c r="C185" s="187"/>
      <c r="D185" s="187"/>
      <c r="E185" s="84"/>
      <c r="H185" s="31"/>
      <c r="I185" s="31"/>
      <c r="J185" s="31"/>
      <c r="K185" s="31"/>
      <c r="L185" s="31"/>
      <c r="M185" s="31"/>
      <c r="N185" s="184"/>
      <c r="O185" s="181"/>
      <c r="P185" s="184"/>
      <c r="Q185" s="181"/>
      <c r="R185" s="184"/>
      <c r="S185" s="184"/>
      <c r="T185" s="181"/>
      <c r="U185" s="184"/>
      <c r="V185" s="126"/>
    </row>
    <row r="186" spans="1:22" hidden="1" x14ac:dyDescent="0.25">
      <c r="A186" s="101" t="s">
        <v>368</v>
      </c>
      <c r="B186" s="102" t="s">
        <v>369</v>
      </c>
      <c r="C186" s="102" t="s">
        <v>370</v>
      </c>
      <c r="D186" s="102" t="s">
        <v>371</v>
      </c>
      <c r="E186" s="84"/>
      <c r="H186" s="31"/>
      <c r="I186" s="31"/>
      <c r="J186" s="31"/>
      <c r="K186" s="31"/>
      <c r="L186" s="31"/>
      <c r="M186" s="31"/>
      <c r="N186" s="184"/>
      <c r="O186" s="181"/>
      <c r="P186" s="184"/>
      <c r="Q186" s="181"/>
      <c r="R186" s="184"/>
      <c r="S186" s="184"/>
      <c r="T186" s="181"/>
      <c r="U186" s="184"/>
      <c r="V186" s="126"/>
    </row>
    <row r="187" spans="1:22" hidden="1" x14ac:dyDescent="0.25">
      <c r="A187" s="86">
        <v>171</v>
      </c>
      <c r="B187" s="12" t="s">
        <v>453</v>
      </c>
      <c r="C187" s="73">
        <v>42370</v>
      </c>
      <c r="D187" s="73">
        <v>73415</v>
      </c>
      <c r="E187" s="87" t="str">
        <f t="shared" ref="E187:E189" si="18">A187&amp;" "&amp;B187</f>
        <v>171 Mais (ohne Silomais NC 411)</v>
      </c>
      <c r="H187" s="31"/>
      <c r="I187" s="31"/>
      <c r="J187" s="31"/>
      <c r="K187" s="31"/>
      <c r="L187" s="31"/>
      <c r="M187" s="31"/>
      <c r="N187" s="184"/>
      <c r="O187" s="181"/>
      <c r="P187" s="184"/>
      <c r="Q187" s="181"/>
      <c r="R187" s="184"/>
      <c r="S187" s="184"/>
      <c r="T187" s="181"/>
      <c r="U187" s="184"/>
      <c r="V187" s="126"/>
    </row>
    <row r="188" spans="1:22" hidden="1" x14ac:dyDescent="0.25">
      <c r="A188" s="86">
        <v>410</v>
      </c>
      <c r="B188" s="12" t="s">
        <v>454</v>
      </c>
      <c r="C188" s="73">
        <v>44927</v>
      </c>
      <c r="D188" s="73">
        <v>73415</v>
      </c>
      <c r="E188" s="87" t="str">
        <f t="shared" si="18"/>
        <v>410 Mais mit Leguminosen</v>
      </c>
      <c r="H188" s="31"/>
      <c r="I188" s="31"/>
      <c r="J188" s="31"/>
      <c r="K188" s="31"/>
      <c r="L188" s="31"/>
      <c r="M188" s="31"/>
      <c r="N188" s="184"/>
      <c r="O188" s="181"/>
      <c r="P188" s="184"/>
      <c r="Q188" s="181"/>
      <c r="R188" s="184"/>
      <c r="S188" s="184"/>
      <c r="T188" s="181"/>
      <c r="U188" s="184"/>
      <c r="V188" s="126"/>
    </row>
    <row r="189" spans="1:22" ht="15.75" hidden="1" thickBot="1" x14ac:dyDescent="0.3">
      <c r="A189" s="89">
        <v>411</v>
      </c>
      <c r="B189" s="90" t="s">
        <v>455</v>
      </c>
      <c r="C189" s="91">
        <v>42370</v>
      </c>
      <c r="D189" s="91">
        <v>73415</v>
      </c>
      <c r="E189" s="87" t="str">
        <f t="shared" si="18"/>
        <v>411 Silomais</v>
      </c>
      <c r="H189" s="31"/>
      <c r="I189" s="31"/>
      <c r="J189" s="31"/>
      <c r="K189" s="31"/>
      <c r="L189" s="31"/>
      <c r="M189" s="31"/>
      <c r="N189" s="184"/>
      <c r="O189" s="181"/>
      <c r="P189" s="184"/>
      <c r="Q189" s="181"/>
      <c r="R189" s="184"/>
      <c r="S189" s="184"/>
      <c r="T189" s="181"/>
      <c r="U189" s="184"/>
      <c r="V189" s="126"/>
    </row>
    <row r="190" spans="1:22" ht="15.75" hidden="1" thickTop="1" x14ac:dyDescent="0.25">
      <c r="A190" s="69" t="s">
        <v>362</v>
      </c>
      <c r="B190" s="69" t="s">
        <v>363</v>
      </c>
      <c r="C190" s="69" t="s">
        <v>364</v>
      </c>
      <c r="D190" s="69" t="s">
        <v>3</v>
      </c>
      <c r="E190" s="31"/>
      <c r="H190" s="31"/>
      <c r="I190" s="31"/>
      <c r="J190" s="31"/>
      <c r="K190" s="31"/>
      <c r="L190" s="31"/>
      <c r="M190" s="31"/>
      <c r="N190" s="184"/>
      <c r="O190" s="181"/>
      <c r="P190" s="184"/>
      <c r="Q190" s="181"/>
      <c r="R190" s="184"/>
      <c r="S190" s="184"/>
      <c r="T190" s="181"/>
      <c r="U190" s="184"/>
      <c r="V190" s="126"/>
    </row>
    <row r="191" spans="1:22" hidden="1" x14ac:dyDescent="0.25">
      <c r="A191" s="70">
        <v>1445</v>
      </c>
      <c r="B191" s="69" t="s">
        <v>677</v>
      </c>
      <c r="C191" s="70">
        <v>2023</v>
      </c>
      <c r="D191" s="69" t="s">
        <v>477</v>
      </c>
      <c r="E191" s="31"/>
      <c r="H191" s="31"/>
      <c r="I191" s="31"/>
      <c r="J191" s="31"/>
      <c r="K191" s="31"/>
      <c r="L191" s="31"/>
      <c r="M191" s="31"/>
      <c r="N191" s="184"/>
      <c r="O191" s="181"/>
      <c r="P191" s="184"/>
      <c r="Q191" s="181"/>
      <c r="R191" s="184"/>
      <c r="S191" s="184"/>
      <c r="T191" s="181"/>
      <c r="U191" s="184"/>
      <c r="V191" s="126"/>
    </row>
    <row r="192" spans="1:22" hidden="1" x14ac:dyDescent="0.25">
      <c r="A192" s="187" t="s">
        <v>367</v>
      </c>
      <c r="B192" s="187"/>
      <c r="C192" s="187"/>
      <c r="D192" s="187"/>
      <c r="H192" s="31"/>
      <c r="I192" s="31"/>
      <c r="J192" s="31"/>
      <c r="K192" s="31"/>
      <c r="L192" s="31"/>
      <c r="M192" s="31"/>
      <c r="N192" s="184"/>
      <c r="O192" s="181"/>
      <c r="P192" s="184"/>
      <c r="Q192" s="181"/>
      <c r="R192" s="184"/>
      <c r="S192" s="184"/>
      <c r="T192" s="181"/>
      <c r="U192" s="184"/>
      <c r="V192" s="126"/>
    </row>
    <row r="193" spans="1:22" ht="15" hidden="1" customHeight="1" x14ac:dyDescent="0.25">
      <c r="A193" s="102" t="s">
        <v>368</v>
      </c>
      <c r="B193" s="102" t="s">
        <v>369</v>
      </c>
      <c r="C193" s="102" t="s">
        <v>370</v>
      </c>
      <c r="D193" s="102" t="s">
        <v>371</v>
      </c>
      <c r="H193" s="31"/>
      <c r="I193" s="31"/>
      <c r="J193" s="31"/>
      <c r="K193" s="31"/>
      <c r="L193" s="31"/>
      <c r="M193" s="31"/>
      <c r="N193" s="185"/>
      <c r="O193" s="182"/>
      <c r="P193" s="185"/>
      <c r="Q193" s="182"/>
      <c r="R193" s="185"/>
      <c r="S193" s="185"/>
      <c r="T193" s="182"/>
      <c r="U193" s="185"/>
      <c r="V193" s="126"/>
    </row>
    <row r="194" spans="1:22" hidden="1" x14ac:dyDescent="0.25">
      <c r="A194" s="72">
        <v>41</v>
      </c>
      <c r="B194" s="12" t="s">
        <v>478</v>
      </c>
      <c r="C194" s="73">
        <v>44927</v>
      </c>
      <c r="D194" s="73">
        <v>73415</v>
      </c>
      <c r="E194" s="31" t="str">
        <f t="shared" ref="E194:E257" si="19">A194&amp;" "&amp;B194</f>
        <v>41 Wiesen Umwandlung AUKM (Ackerstatus)</v>
      </c>
      <c r="F194" s="110"/>
      <c r="H194" s="31"/>
      <c r="I194" s="31"/>
      <c r="J194" s="31"/>
      <c r="K194" s="31"/>
      <c r="L194" s="31"/>
      <c r="M194" s="31"/>
      <c r="N194" s="30">
        <f>IF(OR(E194=$E$136,E194=$E$137),$N$179,0)</f>
        <v>0</v>
      </c>
      <c r="O194" s="30">
        <f>IF(OR(E194=$E$142,E194=$E$143),$O$179,0)</f>
        <v>0</v>
      </c>
      <c r="P194" s="30">
        <f>IF(OR(E194=$E$148,E194=$E$149),$P$179,0)</f>
        <v>0</v>
      </c>
      <c r="Q194" s="30">
        <f>IF(OR(E194=$E$154,E194=$E$155),$Q$179,0)</f>
        <v>0</v>
      </c>
      <c r="R194" s="30">
        <f>IF(OR(E194=$E$160,E194=$E$161,E194=$E$162,E194=$E$163),$R$179,0)</f>
        <v>0</v>
      </c>
      <c r="S194" s="30">
        <f t="shared" ref="S194:S257" si="20">IF(OR(E194=$E$175,E194=$E$176),$S$179,0)</f>
        <v>0</v>
      </c>
      <c r="T194" s="30">
        <f t="shared" ref="T194:T257" si="21">IF(OR(E194=$E$181,E194=$E$182),$T$179,0)</f>
        <v>0</v>
      </c>
      <c r="U194" s="30">
        <f t="shared" ref="U194:U257" si="22">IF(OR(E194=$E$187,E194=$E$188,E194=$E$189),$U$179,0)</f>
        <v>0</v>
      </c>
      <c r="V194" s="30"/>
    </row>
    <row r="195" spans="1:22" hidden="1" x14ac:dyDescent="0.25">
      <c r="A195" s="72">
        <v>42</v>
      </c>
      <c r="B195" s="12" t="s">
        <v>479</v>
      </c>
      <c r="C195" s="73">
        <v>44927</v>
      </c>
      <c r="D195" s="73">
        <v>73415</v>
      </c>
      <c r="E195" s="31" t="str">
        <f t="shared" si="19"/>
        <v>42 Mähweiden Umwandlung AUKM (Ackerstatus)</v>
      </c>
      <c r="F195" s="110"/>
      <c r="H195" s="31"/>
      <c r="I195" s="31"/>
      <c r="J195" s="31"/>
      <c r="K195" s="31"/>
      <c r="L195" s="31"/>
      <c r="M195" s="31"/>
      <c r="N195" s="30">
        <f t="shared" ref="N195:N258" si="23">IF(OR(E195=$E$136,E195=$E$137),$N$179,0)</f>
        <v>0</v>
      </c>
      <c r="O195" s="30">
        <f t="shared" ref="O195:O258" si="24">IF(OR(E195=$E$142,E195=$E$143),$O$179,0)</f>
        <v>0</v>
      </c>
      <c r="P195" s="30">
        <f t="shared" ref="P195:P258" si="25">IF(OR(E195=$E$148,E195=$E$149),$P$179,0)</f>
        <v>0</v>
      </c>
      <c r="Q195" s="30">
        <f t="shared" ref="Q195:Q258" si="26">IF(OR(E195=$E$154,E195=$E$155),$Q$179,0)</f>
        <v>0</v>
      </c>
      <c r="R195" s="30">
        <f t="shared" ref="R195:R258" si="27">IF(OR(E195=$E$160,E195=$E$161,E195=$E$162,E195=$E$163),$R$179,0)</f>
        <v>0</v>
      </c>
      <c r="S195" s="30">
        <f t="shared" si="20"/>
        <v>0</v>
      </c>
      <c r="T195" s="30">
        <f t="shared" si="21"/>
        <v>0</v>
      </c>
      <c r="U195" s="30">
        <f t="shared" si="22"/>
        <v>0</v>
      </c>
      <c r="V195" s="30"/>
    </row>
    <row r="196" spans="1:22" hidden="1" x14ac:dyDescent="0.25">
      <c r="A196" s="72">
        <v>43</v>
      </c>
      <c r="B196" s="12" t="s">
        <v>480</v>
      </c>
      <c r="C196" s="73">
        <v>44927</v>
      </c>
      <c r="D196" s="73">
        <v>73415</v>
      </c>
      <c r="E196" s="31" t="str">
        <f t="shared" si="19"/>
        <v>43 Weiden Umwandlung AUKM (Ackerstatus)</v>
      </c>
      <c r="F196" s="110"/>
      <c r="H196" s="31"/>
      <c r="I196" s="31"/>
      <c r="J196" s="31"/>
      <c r="K196" s="31"/>
      <c r="L196" s="31"/>
      <c r="M196" s="31"/>
      <c r="N196" s="30">
        <f t="shared" si="23"/>
        <v>0</v>
      </c>
      <c r="O196" s="30">
        <f t="shared" si="24"/>
        <v>0</v>
      </c>
      <c r="P196" s="30">
        <f t="shared" si="25"/>
        <v>0</v>
      </c>
      <c r="Q196" s="30">
        <f t="shared" si="26"/>
        <v>0</v>
      </c>
      <c r="R196" s="30">
        <f t="shared" si="27"/>
        <v>0</v>
      </c>
      <c r="S196" s="30">
        <f t="shared" si="20"/>
        <v>0</v>
      </c>
      <c r="T196" s="30">
        <f t="shared" si="21"/>
        <v>0</v>
      </c>
      <c r="U196" s="30">
        <f t="shared" si="22"/>
        <v>0</v>
      </c>
      <c r="V196" s="30"/>
    </row>
    <row r="197" spans="1:22" hidden="1" x14ac:dyDescent="0.25">
      <c r="A197" s="72">
        <v>44</v>
      </c>
      <c r="B197" s="12" t="s">
        <v>481</v>
      </c>
      <c r="C197" s="73">
        <v>44927</v>
      </c>
      <c r="D197" s="73">
        <v>73415</v>
      </c>
      <c r="E197" s="31" t="str">
        <f t="shared" si="19"/>
        <v>44 Hutung Umwandlung AUKM (Ackerstatus)</v>
      </c>
      <c r="F197" s="110"/>
      <c r="H197" s="31"/>
      <c r="I197" s="31"/>
      <c r="J197" s="31"/>
      <c r="K197" s="31"/>
      <c r="L197" s="31"/>
      <c r="M197" s="31"/>
      <c r="N197" s="30">
        <f t="shared" si="23"/>
        <v>0</v>
      </c>
      <c r="O197" s="30">
        <f t="shared" si="24"/>
        <v>0</v>
      </c>
      <c r="P197" s="30">
        <f t="shared" si="25"/>
        <v>0</v>
      </c>
      <c r="Q197" s="30">
        <f t="shared" si="26"/>
        <v>0</v>
      </c>
      <c r="R197" s="30">
        <f t="shared" si="27"/>
        <v>0</v>
      </c>
      <c r="S197" s="30">
        <f t="shared" si="20"/>
        <v>0</v>
      </c>
      <c r="T197" s="30">
        <f t="shared" si="21"/>
        <v>0</v>
      </c>
      <c r="U197" s="30">
        <f t="shared" si="22"/>
        <v>0</v>
      </c>
      <c r="V197" s="30"/>
    </row>
    <row r="198" spans="1:22" hidden="1" x14ac:dyDescent="0.25">
      <c r="A198" s="72">
        <v>48</v>
      </c>
      <c r="B198" s="12" t="s">
        <v>482</v>
      </c>
      <c r="C198" s="73">
        <v>44927</v>
      </c>
      <c r="D198" s="73">
        <v>73415</v>
      </c>
      <c r="E198" s="31" t="str">
        <f t="shared" si="19"/>
        <v>48 Streuobstwiese Umwandlung AUKM (Ackerstatus)</v>
      </c>
      <c r="F198" s="110"/>
      <c r="H198" s="31"/>
      <c r="I198" s="31"/>
      <c r="J198" s="31"/>
      <c r="K198" s="31"/>
      <c r="L198" s="31"/>
      <c r="M198" s="31"/>
      <c r="N198" s="30">
        <f t="shared" si="23"/>
        <v>0</v>
      </c>
      <c r="O198" s="30">
        <f t="shared" si="24"/>
        <v>0</v>
      </c>
      <c r="P198" s="30">
        <f t="shared" si="25"/>
        <v>0</v>
      </c>
      <c r="Q198" s="30">
        <f t="shared" si="26"/>
        <v>0</v>
      </c>
      <c r="R198" s="30">
        <f t="shared" si="27"/>
        <v>0</v>
      </c>
      <c r="S198" s="30">
        <f t="shared" si="20"/>
        <v>0</v>
      </c>
      <c r="T198" s="30">
        <f t="shared" si="21"/>
        <v>0</v>
      </c>
      <c r="U198" s="30">
        <f t="shared" si="22"/>
        <v>0</v>
      </c>
      <c r="V198" s="30"/>
    </row>
    <row r="199" spans="1:22" hidden="1" x14ac:dyDescent="0.25">
      <c r="A199" s="72">
        <v>171</v>
      </c>
      <c r="B199" s="12" t="s">
        <v>453</v>
      </c>
      <c r="C199" s="73">
        <v>44927</v>
      </c>
      <c r="D199" s="73">
        <v>73415</v>
      </c>
      <c r="E199" s="31" t="str">
        <f t="shared" si="19"/>
        <v>171 Mais (ohne Silomais NC 411)</v>
      </c>
      <c r="F199" s="110"/>
      <c r="H199" s="31"/>
      <c r="I199" s="31"/>
      <c r="J199" s="31"/>
      <c r="K199" s="31"/>
      <c r="L199" s="31"/>
      <c r="M199" s="31"/>
      <c r="N199" s="30">
        <f t="shared" si="23"/>
        <v>0</v>
      </c>
      <c r="O199" s="30">
        <f t="shared" si="24"/>
        <v>0</v>
      </c>
      <c r="P199" s="30">
        <f t="shared" si="25"/>
        <v>0</v>
      </c>
      <c r="Q199" s="30">
        <f t="shared" si="26"/>
        <v>0</v>
      </c>
      <c r="R199" s="30">
        <f t="shared" si="27"/>
        <v>0</v>
      </c>
      <c r="S199" s="30">
        <f t="shared" si="20"/>
        <v>0</v>
      </c>
      <c r="T199" s="30">
        <f t="shared" si="21"/>
        <v>0</v>
      </c>
      <c r="U199" s="30" t="str">
        <f t="shared" si="22"/>
        <v>Gattung Zea/Mais</v>
      </c>
      <c r="V199" s="30"/>
    </row>
    <row r="200" spans="1:22" hidden="1" x14ac:dyDescent="0.25">
      <c r="A200" s="72">
        <v>181</v>
      </c>
      <c r="B200" s="12" t="s">
        <v>483</v>
      </c>
      <c r="C200" s="73">
        <v>44927</v>
      </c>
      <c r="D200" s="73">
        <v>73415</v>
      </c>
      <c r="E200" s="31" t="str">
        <f t="shared" si="19"/>
        <v>181 Rispenhirse</v>
      </c>
      <c r="F200" s="110"/>
      <c r="H200" s="31"/>
      <c r="I200" s="31"/>
      <c r="J200" s="31"/>
      <c r="K200" s="31"/>
      <c r="L200" s="31"/>
      <c r="M200" s="31"/>
      <c r="N200" s="30">
        <f t="shared" si="23"/>
        <v>0</v>
      </c>
      <c r="O200" s="30">
        <f t="shared" si="24"/>
        <v>0</v>
      </c>
      <c r="P200" s="30">
        <f t="shared" si="25"/>
        <v>0</v>
      </c>
      <c r="Q200" s="30">
        <f t="shared" si="26"/>
        <v>0</v>
      </c>
      <c r="R200" s="30">
        <f t="shared" si="27"/>
        <v>0</v>
      </c>
      <c r="S200" s="30">
        <f t="shared" si="20"/>
        <v>0</v>
      </c>
      <c r="T200" s="30">
        <f t="shared" si="21"/>
        <v>0</v>
      </c>
      <c r="U200" s="30">
        <f t="shared" si="22"/>
        <v>0</v>
      </c>
      <c r="V200" s="30"/>
    </row>
    <row r="201" spans="1:22" hidden="1" x14ac:dyDescent="0.25">
      <c r="A201" s="72">
        <v>182</v>
      </c>
      <c r="B201" s="12" t="s">
        <v>484</v>
      </c>
      <c r="C201" s="73">
        <v>44927</v>
      </c>
      <c r="D201" s="73">
        <v>73415</v>
      </c>
      <c r="E201" s="31" t="str">
        <f t="shared" si="19"/>
        <v>182 Buchweizen</v>
      </c>
      <c r="F201" s="110"/>
      <c r="H201" s="31"/>
      <c r="I201" s="31"/>
      <c r="J201" s="31"/>
      <c r="K201" s="31"/>
      <c r="L201" s="31"/>
      <c r="M201" s="31"/>
      <c r="N201" s="30">
        <f t="shared" si="23"/>
        <v>0</v>
      </c>
      <c r="O201" s="30">
        <f t="shared" si="24"/>
        <v>0</v>
      </c>
      <c r="P201" s="30">
        <f t="shared" si="25"/>
        <v>0</v>
      </c>
      <c r="Q201" s="30">
        <f t="shared" si="26"/>
        <v>0</v>
      </c>
      <c r="R201" s="30">
        <f t="shared" si="27"/>
        <v>0</v>
      </c>
      <c r="S201" s="30">
        <f t="shared" si="20"/>
        <v>0</v>
      </c>
      <c r="T201" s="30">
        <f t="shared" si="21"/>
        <v>0</v>
      </c>
      <c r="U201" s="30">
        <f t="shared" si="22"/>
        <v>0</v>
      </c>
      <c r="V201" s="30"/>
    </row>
    <row r="202" spans="1:22" hidden="1" x14ac:dyDescent="0.25">
      <c r="A202" s="72">
        <v>183</v>
      </c>
      <c r="B202" s="12" t="s">
        <v>448</v>
      </c>
      <c r="C202" s="73">
        <v>44927</v>
      </c>
      <c r="D202" s="73">
        <v>73415</v>
      </c>
      <c r="E202" s="31" t="str">
        <f t="shared" si="19"/>
        <v>183 Mohren-, Zuckerhirse (ohne Sudangras NC 803)</v>
      </c>
      <c r="F202" s="110"/>
      <c r="H202" s="31"/>
      <c r="I202" s="31"/>
      <c r="J202" s="31"/>
      <c r="K202" s="31"/>
      <c r="L202" s="31"/>
      <c r="M202" s="31"/>
      <c r="N202" s="30">
        <f t="shared" si="23"/>
        <v>0</v>
      </c>
      <c r="O202" s="30">
        <f t="shared" si="24"/>
        <v>0</v>
      </c>
      <c r="P202" s="30">
        <f t="shared" si="25"/>
        <v>0</v>
      </c>
      <c r="Q202" s="30">
        <f t="shared" si="26"/>
        <v>0</v>
      </c>
      <c r="R202" s="30">
        <f t="shared" si="27"/>
        <v>0</v>
      </c>
      <c r="S202" s="30" t="str">
        <f t="shared" si="20"/>
        <v>Gattung Sorghum/Sorghumhirsen</v>
      </c>
      <c r="T202" s="30">
        <f t="shared" si="21"/>
        <v>0</v>
      </c>
      <c r="U202" s="30">
        <f t="shared" si="22"/>
        <v>0</v>
      </c>
      <c r="V202" s="30"/>
    </row>
    <row r="203" spans="1:22" hidden="1" x14ac:dyDescent="0.25">
      <c r="A203" s="72">
        <v>184</v>
      </c>
      <c r="B203" s="12" t="s">
        <v>485</v>
      </c>
      <c r="C203" s="73">
        <v>44927</v>
      </c>
      <c r="D203" s="73">
        <v>73415</v>
      </c>
      <c r="E203" s="31" t="str">
        <f t="shared" si="19"/>
        <v>184 Kolbenhirse</v>
      </c>
      <c r="F203" s="110"/>
      <c r="H203" s="31"/>
      <c r="I203" s="31"/>
      <c r="J203" s="31"/>
      <c r="K203" s="31"/>
      <c r="L203" s="31"/>
      <c r="M203" s="31"/>
      <c r="N203" s="30">
        <f t="shared" si="23"/>
        <v>0</v>
      </c>
      <c r="O203" s="30">
        <f t="shared" si="24"/>
        <v>0</v>
      </c>
      <c r="P203" s="30">
        <f t="shared" si="25"/>
        <v>0</v>
      </c>
      <c r="Q203" s="30">
        <f t="shared" si="26"/>
        <v>0</v>
      </c>
      <c r="R203" s="30">
        <f t="shared" si="27"/>
        <v>0</v>
      </c>
      <c r="S203" s="30">
        <f t="shared" si="20"/>
        <v>0</v>
      </c>
      <c r="T203" s="30">
        <f t="shared" si="21"/>
        <v>0</v>
      </c>
      <c r="U203" s="30">
        <f t="shared" si="22"/>
        <v>0</v>
      </c>
      <c r="V203" s="30"/>
    </row>
    <row r="204" spans="1:22" hidden="1" x14ac:dyDescent="0.25">
      <c r="A204" s="72">
        <v>186</v>
      </c>
      <c r="B204" s="12" t="s">
        <v>486</v>
      </c>
      <c r="C204" s="73">
        <v>44927</v>
      </c>
      <c r="D204" s="73">
        <v>73415</v>
      </c>
      <c r="E204" s="31" t="str">
        <f t="shared" si="19"/>
        <v>186 Amarant, Fuchsschwanz</v>
      </c>
      <c r="F204" s="110"/>
      <c r="H204" s="31"/>
      <c r="I204" s="31"/>
      <c r="J204" s="31"/>
      <c r="K204" s="31"/>
      <c r="L204" s="31"/>
      <c r="M204" s="31"/>
      <c r="N204" s="30">
        <f t="shared" si="23"/>
        <v>0</v>
      </c>
      <c r="O204" s="30">
        <f t="shared" si="24"/>
        <v>0</v>
      </c>
      <c r="P204" s="30">
        <f t="shared" si="25"/>
        <v>0</v>
      </c>
      <c r="Q204" s="30">
        <f t="shared" si="26"/>
        <v>0</v>
      </c>
      <c r="R204" s="30">
        <f t="shared" si="27"/>
        <v>0</v>
      </c>
      <c r="S204" s="30">
        <f t="shared" si="20"/>
        <v>0</v>
      </c>
      <c r="T204" s="30">
        <f t="shared" si="21"/>
        <v>0</v>
      </c>
      <c r="U204" s="30">
        <f t="shared" si="22"/>
        <v>0</v>
      </c>
      <c r="V204" s="30"/>
    </row>
    <row r="205" spans="1:22" hidden="1" x14ac:dyDescent="0.25">
      <c r="A205" s="72">
        <v>187</v>
      </c>
      <c r="B205" s="12" t="s">
        <v>487</v>
      </c>
      <c r="C205" s="73">
        <v>44927</v>
      </c>
      <c r="D205" s="73">
        <v>73415</v>
      </c>
      <c r="E205" s="31" t="str">
        <f t="shared" si="19"/>
        <v>187 Quinoa</v>
      </c>
      <c r="F205" s="110"/>
      <c r="H205" s="31"/>
      <c r="I205" s="31"/>
      <c r="J205" s="31"/>
      <c r="K205" s="31"/>
      <c r="L205" s="31"/>
      <c r="M205" s="31"/>
      <c r="N205" s="30">
        <f t="shared" si="23"/>
        <v>0</v>
      </c>
      <c r="O205" s="30">
        <f t="shared" si="24"/>
        <v>0</v>
      </c>
      <c r="P205" s="30">
        <f t="shared" si="25"/>
        <v>0</v>
      </c>
      <c r="Q205" s="30">
        <f t="shared" si="26"/>
        <v>0</v>
      </c>
      <c r="R205" s="30">
        <f t="shared" si="27"/>
        <v>0</v>
      </c>
      <c r="S205" s="30">
        <f t="shared" si="20"/>
        <v>0</v>
      </c>
      <c r="T205" s="30">
        <f t="shared" si="21"/>
        <v>0</v>
      </c>
      <c r="U205" s="30">
        <f t="shared" si="22"/>
        <v>0</v>
      </c>
      <c r="V205" s="30"/>
    </row>
    <row r="206" spans="1:22" hidden="1" x14ac:dyDescent="0.25">
      <c r="A206" s="72">
        <v>190</v>
      </c>
      <c r="B206" s="12" t="s">
        <v>488</v>
      </c>
      <c r="C206" s="73">
        <v>44927</v>
      </c>
      <c r="D206" s="73">
        <v>73415</v>
      </c>
      <c r="E206" s="31" t="str">
        <f t="shared" si="19"/>
        <v>190 Getreide einer Gattung/Art, die in der aktuellen Liste nicht aufgeführt ist</v>
      </c>
      <c r="F206" s="110"/>
      <c r="H206" s="31"/>
      <c r="I206" s="31"/>
      <c r="J206" s="31"/>
      <c r="K206" s="31"/>
      <c r="L206" s="31"/>
      <c r="M206" s="31"/>
      <c r="N206" s="30">
        <f t="shared" si="23"/>
        <v>0</v>
      </c>
      <c r="O206" s="30">
        <f t="shared" si="24"/>
        <v>0</v>
      </c>
      <c r="P206" s="30">
        <f t="shared" si="25"/>
        <v>0</v>
      </c>
      <c r="Q206" s="30">
        <f t="shared" si="26"/>
        <v>0</v>
      </c>
      <c r="R206" s="30">
        <f t="shared" si="27"/>
        <v>0</v>
      </c>
      <c r="S206" s="30">
        <f t="shared" si="20"/>
        <v>0</v>
      </c>
      <c r="T206" s="30">
        <f t="shared" si="21"/>
        <v>0</v>
      </c>
      <c r="U206" s="30">
        <f t="shared" si="22"/>
        <v>0</v>
      </c>
      <c r="V206" s="30"/>
    </row>
    <row r="207" spans="1:22" hidden="1" x14ac:dyDescent="0.25">
      <c r="A207" s="72">
        <v>250</v>
      </c>
      <c r="B207" s="12" t="s">
        <v>489</v>
      </c>
      <c r="C207" s="73">
        <v>44927</v>
      </c>
      <c r="D207" s="73">
        <v>73415</v>
      </c>
      <c r="E207" s="115" t="str">
        <f t="shared" si="19"/>
        <v>250 Gemenge Leguminosen / Getreide (Leguminose überwiegt)</v>
      </c>
      <c r="F207" s="110"/>
      <c r="H207" s="31"/>
      <c r="I207" s="31"/>
      <c r="J207" s="31"/>
      <c r="K207" s="31"/>
      <c r="L207" s="31"/>
      <c r="M207" s="31"/>
      <c r="N207" s="30">
        <f t="shared" si="23"/>
        <v>0</v>
      </c>
      <c r="O207" s="30">
        <f t="shared" si="24"/>
        <v>0</v>
      </c>
      <c r="P207" s="30">
        <f t="shared" si="25"/>
        <v>0</v>
      </c>
      <c r="Q207" s="30">
        <f t="shared" si="26"/>
        <v>0</v>
      </c>
      <c r="R207" s="30">
        <f t="shared" si="27"/>
        <v>0</v>
      </c>
      <c r="S207" s="30">
        <f t="shared" si="20"/>
        <v>0</v>
      </c>
      <c r="T207" s="30">
        <f t="shared" si="21"/>
        <v>0</v>
      </c>
      <c r="U207" s="30">
        <f t="shared" si="22"/>
        <v>0</v>
      </c>
      <c r="V207" s="30"/>
    </row>
    <row r="208" spans="1:22" hidden="1" x14ac:dyDescent="0.25">
      <c r="A208" s="72">
        <v>290</v>
      </c>
      <c r="B208" s="12" t="s">
        <v>490</v>
      </c>
      <c r="C208" s="73">
        <v>44927</v>
      </c>
      <c r="D208" s="73">
        <v>73415</v>
      </c>
      <c r="E208" s="31" t="str">
        <f t="shared" si="19"/>
        <v>290 Hülsenfrucht einer Gattung/Art, die in der aktuellen Liste nicht aufgeführt ist</v>
      </c>
      <c r="F208" s="110"/>
      <c r="H208" s="31"/>
      <c r="I208" s="31"/>
      <c r="J208" s="31"/>
      <c r="K208" s="31"/>
      <c r="L208" s="31"/>
      <c r="M208" s="31"/>
      <c r="N208" s="30">
        <f t="shared" si="23"/>
        <v>0</v>
      </c>
      <c r="O208" s="30">
        <f t="shared" si="24"/>
        <v>0</v>
      </c>
      <c r="P208" s="30">
        <f t="shared" si="25"/>
        <v>0</v>
      </c>
      <c r="Q208" s="30">
        <f t="shared" si="26"/>
        <v>0</v>
      </c>
      <c r="R208" s="30">
        <f t="shared" si="27"/>
        <v>0</v>
      </c>
      <c r="S208" s="30">
        <f t="shared" si="20"/>
        <v>0</v>
      </c>
      <c r="T208" s="30">
        <f t="shared" si="21"/>
        <v>0</v>
      </c>
      <c r="U208" s="30">
        <f t="shared" si="22"/>
        <v>0</v>
      </c>
      <c r="V208" s="30"/>
    </row>
    <row r="209" spans="1:22" hidden="1" x14ac:dyDescent="0.25">
      <c r="A209" s="72">
        <v>311</v>
      </c>
      <c r="B209" s="12" t="s">
        <v>491</v>
      </c>
      <c r="C209" s="73">
        <v>44927</v>
      </c>
      <c r="D209" s="73">
        <v>73415</v>
      </c>
      <c r="E209" s="31" t="str">
        <f t="shared" si="19"/>
        <v>311 Winterraps</v>
      </c>
      <c r="F209" s="110"/>
      <c r="H209" s="31"/>
      <c r="I209" s="31"/>
      <c r="J209" s="31"/>
      <c r="K209" s="31"/>
      <c r="L209" s="31"/>
      <c r="M209" s="31"/>
      <c r="N209" s="30">
        <f t="shared" si="23"/>
        <v>0</v>
      </c>
      <c r="O209" s="30">
        <f t="shared" si="24"/>
        <v>0</v>
      </c>
      <c r="P209" s="30">
        <f t="shared" si="25"/>
        <v>0</v>
      </c>
      <c r="Q209" s="30">
        <f t="shared" si="26"/>
        <v>0</v>
      </c>
      <c r="R209" s="30">
        <f t="shared" si="27"/>
        <v>0</v>
      </c>
      <c r="S209" s="30">
        <f t="shared" si="20"/>
        <v>0</v>
      </c>
      <c r="T209" s="30">
        <f t="shared" si="21"/>
        <v>0</v>
      </c>
      <c r="U209" s="30">
        <f t="shared" si="22"/>
        <v>0</v>
      </c>
      <c r="V209" s="30"/>
    </row>
    <row r="210" spans="1:22" hidden="1" x14ac:dyDescent="0.25">
      <c r="A210" s="72">
        <v>312</v>
      </c>
      <c r="B210" s="12" t="s">
        <v>492</v>
      </c>
      <c r="C210" s="73">
        <v>44927</v>
      </c>
      <c r="D210" s="73">
        <v>73415</v>
      </c>
      <c r="E210" s="31" t="str">
        <f t="shared" si="19"/>
        <v>312 Sommerraps</v>
      </c>
      <c r="F210" s="110"/>
      <c r="H210" s="31"/>
      <c r="I210" s="31"/>
      <c r="J210" s="31"/>
      <c r="K210" s="31"/>
      <c r="L210" s="31"/>
      <c r="M210" s="31"/>
      <c r="N210" s="30">
        <f t="shared" si="23"/>
        <v>0</v>
      </c>
      <c r="O210" s="30">
        <f t="shared" si="24"/>
        <v>0</v>
      </c>
      <c r="P210" s="30">
        <f t="shared" si="25"/>
        <v>0</v>
      </c>
      <c r="Q210" s="30">
        <f t="shared" si="26"/>
        <v>0</v>
      </c>
      <c r="R210" s="30">
        <f t="shared" si="27"/>
        <v>0</v>
      </c>
      <c r="S210" s="30">
        <f t="shared" si="20"/>
        <v>0</v>
      </c>
      <c r="T210" s="30">
        <f t="shared" si="21"/>
        <v>0</v>
      </c>
      <c r="U210" s="30">
        <f t="shared" si="22"/>
        <v>0</v>
      </c>
      <c r="V210" s="30"/>
    </row>
    <row r="211" spans="1:22" hidden="1" x14ac:dyDescent="0.25">
      <c r="A211" s="72">
        <v>315</v>
      </c>
      <c r="B211" s="12" t="s">
        <v>493</v>
      </c>
      <c r="C211" s="73">
        <v>44927</v>
      </c>
      <c r="D211" s="73">
        <v>73415</v>
      </c>
      <c r="E211" s="31" t="str">
        <f t="shared" si="19"/>
        <v>315 Winterrübsen (Rübsen, Rübsamen, Rübsaat)</v>
      </c>
      <c r="F211" s="110"/>
      <c r="H211" s="31"/>
      <c r="I211" s="31"/>
      <c r="J211" s="31"/>
      <c r="K211" s="31"/>
      <c r="L211" s="31"/>
      <c r="M211" s="31"/>
      <c r="N211" s="30">
        <f t="shared" si="23"/>
        <v>0</v>
      </c>
      <c r="O211" s="30">
        <f t="shared" si="24"/>
        <v>0</v>
      </c>
      <c r="P211" s="30">
        <f t="shared" si="25"/>
        <v>0</v>
      </c>
      <c r="Q211" s="30">
        <f t="shared" si="26"/>
        <v>0</v>
      </c>
      <c r="R211" s="30">
        <f t="shared" si="27"/>
        <v>0</v>
      </c>
      <c r="S211" s="30">
        <f t="shared" si="20"/>
        <v>0</v>
      </c>
      <c r="T211" s="30">
        <f t="shared" si="21"/>
        <v>0</v>
      </c>
      <c r="U211" s="30">
        <f t="shared" si="22"/>
        <v>0</v>
      </c>
      <c r="V211" s="30"/>
    </row>
    <row r="212" spans="1:22" hidden="1" x14ac:dyDescent="0.25">
      <c r="A212" s="72">
        <v>316</v>
      </c>
      <c r="B212" s="12" t="s">
        <v>494</v>
      </c>
      <c r="C212" s="73">
        <v>44927</v>
      </c>
      <c r="D212" s="73">
        <v>73415</v>
      </c>
      <c r="E212" s="31" t="str">
        <f t="shared" si="19"/>
        <v>316 Sommerrübsen  (Rübsen, Rübsamen, Rübsaat)</v>
      </c>
      <c r="F212" s="110"/>
      <c r="H212" s="31"/>
      <c r="I212" s="31"/>
      <c r="J212" s="31"/>
      <c r="K212" s="31"/>
      <c r="L212" s="31"/>
      <c r="M212" s="31"/>
      <c r="N212" s="30">
        <f t="shared" si="23"/>
        <v>0</v>
      </c>
      <c r="O212" s="30">
        <f t="shared" si="24"/>
        <v>0</v>
      </c>
      <c r="P212" s="30">
        <f t="shared" si="25"/>
        <v>0</v>
      </c>
      <c r="Q212" s="30">
        <f t="shared" si="26"/>
        <v>0</v>
      </c>
      <c r="R212" s="30">
        <f t="shared" si="27"/>
        <v>0</v>
      </c>
      <c r="S212" s="30">
        <f t="shared" si="20"/>
        <v>0</v>
      </c>
      <c r="T212" s="30">
        <f t="shared" si="21"/>
        <v>0</v>
      </c>
      <c r="U212" s="30">
        <f t="shared" si="22"/>
        <v>0</v>
      </c>
      <c r="V212" s="30"/>
    </row>
    <row r="213" spans="1:22" hidden="1" x14ac:dyDescent="0.25">
      <c r="A213" s="72">
        <v>317</v>
      </c>
      <c r="B213" s="12" t="s">
        <v>428</v>
      </c>
      <c r="C213" s="73">
        <v>44927</v>
      </c>
      <c r="D213" s="73">
        <v>73415</v>
      </c>
      <c r="E213" s="31" t="str">
        <f t="shared" si="19"/>
        <v>317 Ölrettich</v>
      </c>
      <c r="F213" s="110"/>
      <c r="H213" s="31"/>
      <c r="I213" s="31"/>
      <c r="J213" s="31"/>
      <c r="K213" s="31"/>
      <c r="L213" s="31"/>
      <c r="M213" s="31"/>
      <c r="N213" s="30">
        <f t="shared" si="23"/>
        <v>0</v>
      </c>
      <c r="O213" s="30" t="str">
        <f t="shared" si="24"/>
        <v>Gattung Gartenrettich/Raphanus sativus</v>
      </c>
      <c r="P213" s="30">
        <f t="shared" si="25"/>
        <v>0</v>
      </c>
      <c r="Q213" s="30">
        <f t="shared" si="26"/>
        <v>0</v>
      </c>
      <c r="R213" s="30">
        <f t="shared" si="27"/>
        <v>0</v>
      </c>
      <c r="S213" s="30">
        <f t="shared" si="20"/>
        <v>0</v>
      </c>
      <c r="T213" s="30">
        <f t="shared" si="21"/>
        <v>0</v>
      </c>
      <c r="U213" s="30">
        <f t="shared" si="22"/>
        <v>0</v>
      </c>
      <c r="V213" s="30"/>
    </row>
    <row r="214" spans="1:22" hidden="1" x14ac:dyDescent="0.25">
      <c r="A214" s="72">
        <v>320</v>
      </c>
      <c r="B214" s="12" t="s">
        <v>432</v>
      </c>
      <c r="C214" s="73">
        <v>44927</v>
      </c>
      <c r="D214" s="73">
        <v>73415</v>
      </c>
      <c r="E214" s="31" t="str">
        <f t="shared" si="19"/>
        <v>320 Sonnenblumen</v>
      </c>
      <c r="F214" s="110"/>
      <c r="H214" s="31"/>
      <c r="I214" s="31"/>
      <c r="J214" s="31"/>
      <c r="K214" s="31"/>
      <c r="L214" s="31"/>
      <c r="M214" s="31"/>
      <c r="N214" s="30">
        <f t="shared" si="23"/>
        <v>0</v>
      </c>
      <c r="O214" s="30">
        <f t="shared" si="24"/>
        <v>0</v>
      </c>
      <c r="P214" s="30" t="str">
        <f t="shared" si="25"/>
        <v>Gattung Helianthus/Sonnenblumen</v>
      </c>
      <c r="Q214" s="30">
        <f t="shared" si="26"/>
        <v>0</v>
      </c>
      <c r="R214" s="30">
        <f t="shared" si="27"/>
        <v>0</v>
      </c>
      <c r="S214" s="30">
        <f t="shared" si="20"/>
        <v>0</v>
      </c>
      <c r="T214" s="30">
        <f t="shared" si="21"/>
        <v>0</v>
      </c>
      <c r="U214" s="30">
        <f t="shared" si="22"/>
        <v>0</v>
      </c>
      <c r="V214" s="30"/>
    </row>
    <row r="215" spans="1:22" hidden="1" x14ac:dyDescent="0.25">
      <c r="A215" s="72">
        <v>341</v>
      </c>
      <c r="B215" s="12" t="s">
        <v>495</v>
      </c>
      <c r="C215" s="73">
        <v>44927</v>
      </c>
      <c r="D215" s="73">
        <v>73415</v>
      </c>
      <c r="E215" s="31" t="str">
        <f t="shared" si="19"/>
        <v>341 Lein, Flachs</v>
      </c>
      <c r="F215" s="110"/>
      <c r="H215" s="31"/>
      <c r="I215" s="31"/>
      <c r="J215" s="31"/>
      <c r="K215" s="31"/>
      <c r="L215" s="31"/>
      <c r="M215" s="31"/>
      <c r="N215" s="30">
        <f t="shared" si="23"/>
        <v>0</v>
      </c>
      <c r="O215" s="30">
        <f t="shared" si="24"/>
        <v>0</v>
      </c>
      <c r="P215" s="30">
        <f t="shared" si="25"/>
        <v>0</v>
      </c>
      <c r="Q215" s="30">
        <f t="shared" si="26"/>
        <v>0</v>
      </c>
      <c r="R215" s="30">
        <f t="shared" si="27"/>
        <v>0</v>
      </c>
      <c r="S215" s="30">
        <f t="shared" si="20"/>
        <v>0</v>
      </c>
      <c r="T215" s="30">
        <f t="shared" si="21"/>
        <v>0</v>
      </c>
      <c r="U215" s="30">
        <f t="shared" si="22"/>
        <v>0</v>
      </c>
      <c r="V215" s="30"/>
    </row>
    <row r="216" spans="1:22" hidden="1" x14ac:dyDescent="0.25">
      <c r="A216" s="72">
        <v>390</v>
      </c>
      <c r="B216" s="12" t="s">
        <v>496</v>
      </c>
      <c r="C216" s="73">
        <v>44927</v>
      </c>
      <c r="D216" s="73">
        <v>73415</v>
      </c>
      <c r="E216" s="31" t="str">
        <f t="shared" si="19"/>
        <v>390 Ölfrucht einer Gattung/Art, die in der aktuellen Liste nicht aufgeführt ist</v>
      </c>
      <c r="F216" s="110"/>
      <c r="H216" s="31"/>
      <c r="I216" s="31"/>
      <c r="J216" s="31"/>
      <c r="K216" s="31"/>
      <c r="L216" s="31"/>
      <c r="M216" s="31"/>
      <c r="N216" s="30">
        <f t="shared" si="23"/>
        <v>0</v>
      </c>
      <c r="O216" s="30">
        <f t="shared" si="24"/>
        <v>0</v>
      </c>
      <c r="P216" s="30">
        <f t="shared" si="25"/>
        <v>0</v>
      </c>
      <c r="Q216" s="30">
        <f t="shared" si="26"/>
        <v>0</v>
      </c>
      <c r="R216" s="30">
        <f t="shared" si="27"/>
        <v>0</v>
      </c>
      <c r="S216" s="30">
        <f t="shared" si="20"/>
        <v>0</v>
      </c>
      <c r="T216" s="30">
        <f t="shared" si="21"/>
        <v>0</v>
      </c>
      <c r="U216" s="30">
        <f t="shared" si="22"/>
        <v>0</v>
      </c>
      <c r="V216" s="30"/>
    </row>
    <row r="217" spans="1:22" hidden="1" x14ac:dyDescent="0.25">
      <c r="A217" s="72">
        <v>392</v>
      </c>
      <c r="B217" s="12" t="s">
        <v>497</v>
      </c>
      <c r="C217" s="73">
        <v>44927</v>
      </c>
      <c r="D217" s="73">
        <v>73415</v>
      </c>
      <c r="E217" s="31" t="str">
        <f t="shared" si="19"/>
        <v>392 Meerkohl, Krambe</v>
      </c>
      <c r="F217" s="110"/>
      <c r="H217" s="31"/>
      <c r="I217" s="31"/>
      <c r="J217" s="31"/>
      <c r="K217" s="31"/>
      <c r="L217" s="31"/>
      <c r="M217" s="31"/>
      <c r="N217" s="30">
        <f t="shared" si="23"/>
        <v>0</v>
      </c>
      <c r="O217" s="30">
        <f t="shared" si="24"/>
        <v>0</v>
      </c>
      <c r="P217" s="30">
        <f t="shared" si="25"/>
        <v>0</v>
      </c>
      <c r="Q217" s="30">
        <f t="shared" si="26"/>
        <v>0</v>
      </c>
      <c r="R217" s="30">
        <f t="shared" si="27"/>
        <v>0</v>
      </c>
      <c r="S217" s="30">
        <f t="shared" si="20"/>
        <v>0</v>
      </c>
      <c r="T217" s="30">
        <f t="shared" si="21"/>
        <v>0</v>
      </c>
      <c r="U217" s="30">
        <f t="shared" si="22"/>
        <v>0</v>
      </c>
      <c r="V217" s="30"/>
    </row>
    <row r="218" spans="1:22" hidden="1" x14ac:dyDescent="0.25">
      <c r="A218" s="72">
        <v>393</v>
      </c>
      <c r="B218" s="12" t="s">
        <v>498</v>
      </c>
      <c r="C218" s="73">
        <v>44927</v>
      </c>
      <c r="D218" s="73">
        <v>73415</v>
      </c>
      <c r="E218" s="31" t="str">
        <f t="shared" si="19"/>
        <v>393 Leindotter</v>
      </c>
      <c r="F218" s="110"/>
      <c r="H218" s="31"/>
      <c r="I218" s="31"/>
      <c r="J218" s="31"/>
      <c r="K218" s="31"/>
      <c r="L218" s="31"/>
      <c r="M218" s="31"/>
      <c r="N218" s="30">
        <f t="shared" si="23"/>
        <v>0</v>
      </c>
      <c r="O218" s="30">
        <f t="shared" si="24"/>
        <v>0</v>
      </c>
      <c r="P218" s="30">
        <f t="shared" si="25"/>
        <v>0</v>
      </c>
      <c r="Q218" s="30">
        <f t="shared" si="26"/>
        <v>0</v>
      </c>
      <c r="R218" s="30">
        <f t="shared" si="27"/>
        <v>0</v>
      </c>
      <c r="S218" s="30">
        <f t="shared" si="20"/>
        <v>0</v>
      </c>
      <c r="T218" s="30">
        <f t="shared" si="21"/>
        <v>0</v>
      </c>
      <c r="U218" s="30">
        <f t="shared" si="22"/>
        <v>0</v>
      </c>
      <c r="V218" s="30"/>
    </row>
    <row r="219" spans="1:22" hidden="1" x14ac:dyDescent="0.25">
      <c r="A219" s="72">
        <v>410</v>
      </c>
      <c r="B219" s="12" t="s">
        <v>454</v>
      </c>
      <c r="C219" s="73">
        <v>44927</v>
      </c>
      <c r="D219" s="73">
        <v>73415</v>
      </c>
      <c r="E219" s="31" t="str">
        <f t="shared" si="19"/>
        <v>410 Mais mit Leguminosen</v>
      </c>
      <c r="F219" s="110"/>
      <c r="H219" s="31"/>
      <c r="I219" s="31"/>
      <c r="J219" s="31"/>
      <c r="K219" s="31"/>
      <c r="L219" s="31"/>
      <c r="M219" s="31"/>
      <c r="N219" s="30">
        <f t="shared" si="23"/>
        <v>0</v>
      </c>
      <c r="O219" s="30">
        <f t="shared" si="24"/>
        <v>0</v>
      </c>
      <c r="P219" s="30">
        <f t="shared" si="25"/>
        <v>0</v>
      </c>
      <c r="Q219" s="30">
        <f t="shared" si="26"/>
        <v>0</v>
      </c>
      <c r="R219" s="30">
        <f t="shared" si="27"/>
        <v>0</v>
      </c>
      <c r="S219" s="30">
        <f t="shared" si="20"/>
        <v>0</v>
      </c>
      <c r="T219" s="30">
        <f t="shared" si="21"/>
        <v>0</v>
      </c>
      <c r="U219" s="30" t="str">
        <f t="shared" si="22"/>
        <v>Gattung Zea/Mais</v>
      </c>
      <c r="V219" s="30"/>
    </row>
    <row r="220" spans="1:22" hidden="1" x14ac:dyDescent="0.25">
      <c r="A220" s="72">
        <v>411</v>
      </c>
      <c r="B220" s="12" t="s">
        <v>455</v>
      </c>
      <c r="C220" s="73">
        <v>44927</v>
      </c>
      <c r="D220" s="73">
        <v>73415</v>
      </c>
      <c r="E220" s="31" t="str">
        <f t="shared" si="19"/>
        <v>411 Silomais</v>
      </c>
      <c r="F220" s="110"/>
      <c r="H220" s="31"/>
      <c r="I220" s="31"/>
      <c r="J220" s="31"/>
      <c r="K220" s="31"/>
      <c r="L220" s="31"/>
      <c r="M220" s="31"/>
      <c r="N220" s="30">
        <f t="shared" si="23"/>
        <v>0</v>
      </c>
      <c r="O220" s="30">
        <f t="shared" si="24"/>
        <v>0</v>
      </c>
      <c r="P220" s="30">
        <f t="shared" si="25"/>
        <v>0</v>
      </c>
      <c r="Q220" s="30">
        <f t="shared" si="26"/>
        <v>0</v>
      </c>
      <c r="R220" s="30">
        <f t="shared" si="27"/>
        <v>0</v>
      </c>
      <c r="S220" s="30">
        <f t="shared" si="20"/>
        <v>0</v>
      </c>
      <c r="T220" s="30">
        <f t="shared" si="21"/>
        <v>0</v>
      </c>
      <c r="U220" s="30" t="str">
        <f t="shared" si="22"/>
        <v>Gattung Zea/Mais</v>
      </c>
      <c r="V220" s="30"/>
    </row>
    <row r="221" spans="1:22" hidden="1" x14ac:dyDescent="0.25">
      <c r="A221" s="72">
        <v>413</v>
      </c>
      <c r="B221" s="12" t="s">
        <v>438</v>
      </c>
      <c r="C221" s="73">
        <v>44927</v>
      </c>
      <c r="D221" s="73">
        <v>73415</v>
      </c>
      <c r="E221" s="31" t="str">
        <f t="shared" si="19"/>
        <v>413 Futterrübe/Runkelrübe</v>
      </c>
      <c r="F221" s="110"/>
      <c r="H221" s="31"/>
      <c r="I221" s="31"/>
      <c r="J221" s="31"/>
      <c r="K221" s="31"/>
      <c r="L221" s="31"/>
      <c r="M221" s="31"/>
      <c r="N221" s="30">
        <f t="shared" si="23"/>
        <v>0</v>
      </c>
      <c r="O221" s="30">
        <f t="shared" si="24"/>
        <v>0</v>
      </c>
      <c r="P221" s="30">
        <f t="shared" si="25"/>
        <v>0</v>
      </c>
      <c r="Q221" s="30">
        <f t="shared" si="26"/>
        <v>0</v>
      </c>
      <c r="R221" s="30" t="str">
        <f t="shared" si="27"/>
        <v>Gattung Rüben</v>
      </c>
      <c r="S221" s="30">
        <f t="shared" si="20"/>
        <v>0</v>
      </c>
      <c r="T221" s="30">
        <f t="shared" si="21"/>
        <v>0</v>
      </c>
      <c r="U221" s="30">
        <f t="shared" si="22"/>
        <v>0</v>
      </c>
      <c r="V221" s="30"/>
    </row>
    <row r="222" spans="1:22" hidden="1" x14ac:dyDescent="0.25">
      <c r="A222" s="72">
        <v>421</v>
      </c>
      <c r="B222" s="12" t="s">
        <v>382</v>
      </c>
      <c r="C222" s="73">
        <v>44927</v>
      </c>
      <c r="D222" s="73">
        <v>73415</v>
      </c>
      <c r="E222" s="31" t="str">
        <f t="shared" si="19"/>
        <v>421 Rot-,Weiß-,Alexandriner-,Inkarnat-,Erd-,Schweden- oder Persischer Klee</v>
      </c>
      <c r="F222" s="110"/>
      <c r="H222" s="31"/>
      <c r="I222" s="31"/>
      <c r="J222" s="31"/>
      <c r="K222" s="31"/>
      <c r="L222" s="31"/>
      <c r="M222" s="31"/>
      <c r="N222" s="30">
        <f t="shared" si="23"/>
        <v>0</v>
      </c>
      <c r="O222" s="30">
        <f t="shared" si="24"/>
        <v>0</v>
      </c>
      <c r="P222" s="30">
        <f t="shared" si="25"/>
        <v>0</v>
      </c>
      <c r="Q222" s="30">
        <f t="shared" si="26"/>
        <v>0</v>
      </c>
      <c r="R222" s="30">
        <f t="shared" si="27"/>
        <v>0</v>
      </c>
      <c r="S222" s="30">
        <f t="shared" si="20"/>
        <v>0</v>
      </c>
      <c r="T222" s="30">
        <f t="shared" si="21"/>
        <v>0</v>
      </c>
      <c r="U222" s="30">
        <f t="shared" si="22"/>
        <v>0</v>
      </c>
      <c r="V222" s="30"/>
    </row>
    <row r="223" spans="1:22" hidden="1" x14ac:dyDescent="0.25">
      <c r="A223" s="72">
        <v>422</v>
      </c>
      <c r="B223" s="12" t="s">
        <v>499</v>
      </c>
      <c r="C223" s="73">
        <v>44927</v>
      </c>
      <c r="D223" s="73">
        <v>73415</v>
      </c>
      <c r="E223" s="31" t="str">
        <f t="shared" si="19"/>
        <v>422 Kleegras</v>
      </c>
      <c r="F223" s="110"/>
      <c r="H223" s="31"/>
      <c r="I223" s="31"/>
      <c r="J223" s="31"/>
      <c r="K223" s="31"/>
      <c r="L223" s="31"/>
      <c r="M223" s="31"/>
      <c r="N223" s="30">
        <f t="shared" si="23"/>
        <v>0</v>
      </c>
      <c r="O223" s="30">
        <f t="shared" si="24"/>
        <v>0</v>
      </c>
      <c r="P223" s="30">
        <f t="shared" si="25"/>
        <v>0</v>
      </c>
      <c r="Q223" s="30">
        <f t="shared" si="26"/>
        <v>0</v>
      </c>
      <c r="R223" s="30">
        <f t="shared" si="27"/>
        <v>0</v>
      </c>
      <c r="S223" s="30">
        <f t="shared" si="20"/>
        <v>0</v>
      </c>
      <c r="T223" s="30">
        <f t="shared" si="21"/>
        <v>0</v>
      </c>
      <c r="U223" s="30">
        <f t="shared" si="22"/>
        <v>0</v>
      </c>
      <c r="V223" s="30"/>
    </row>
    <row r="224" spans="1:22" hidden="1" x14ac:dyDescent="0.25">
      <c r="A224" s="72">
        <v>423</v>
      </c>
      <c r="B224" s="12" t="s">
        <v>383</v>
      </c>
      <c r="C224" s="73">
        <v>44927</v>
      </c>
      <c r="D224" s="73">
        <v>73415</v>
      </c>
      <c r="E224" s="31" t="str">
        <f t="shared" si="19"/>
        <v>423 Luzerne, Hopfenklee, Gelbklee, Bastardluzerne, Sandluzerne</v>
      </c>
      <c r="F224" s="110"/>
      <c r="H224" s="31"/>
      <c r="I224" s="31"/>
      <c r="J224" s="31"/>
      <c r="K224" s="31"/>
      <c r="L224" s="31"/>
      <c r="M224" s="31"/>
      <c r="N224" s="30">
        <f t="shared" si="23"/>
        <v>0</v>
      </c>
      <c r="O224" s="30">
        <f t="shared" si="24"/>
        <v>0</v>
      </c>
      <c r="P224" s="30">
        <f t="shared" si="25"/>
        <v>0</v>
      </c>
      <c r="Q224" s="30">
        <f t="shared" si="26"/>
        <v>0</v>
      </c>
      <c r="R224" s="30">
        <f t="shared" si="27"/>
        <v>0</v>
      </c>
      <c r="S224" s="30">
        <f t="shared" si="20"/>
        <v>0</v>
      </c>
      <c r="T224" s="30">
        <f t="shared" si="21"/>
        <v>0</v>
      </c>
      <c r="U224" s="30">
        <f t="shared" si="22"/>
        <v>0</v>
      </c>
      <c r="V224" s="30"/>
    </row>
    <row r="225" spans="1:22" hidden="1" x14ac:dyDescent="0.25">
      <c r="A225" s="72">
        <v>424</v>
      </c>
      <c r="B225" s="12" t="s">
        <v>500</v>
      </c>
      <c r="C225" s="73">
        <v>44927</v>
      </c>
      <c r="D225" s="73">
        <v>73415</v>
      </c>
      <c r="E225" s="31" t="str">
        <f t="shared" si="19"/>
        <v>424 Ackergras</v>
      </c>
      <c r="F225" s="110"/>
      <c r="H225" s="31"/>
      <c r="I225" s="31"/>
      <c r="J225" s="31"/>
      <c r="K225" s="31"/>
      <c r="L225" s="31"/>
      <c r="M225" s="31"/>
      <c r="N225" s="30">
        <f t="shared" si="23"/>
        <v>0</v>
      </c>
      <c r="O225" s="30">
        <f t="shared" si="24"/>
        <v>0</v>
      </c>
      <c r="P225" s="30">
        <f t="shared" si="25"/>
        <v>0</v>
      </c>
      <c r="Q225" s="30">
        <f t="shared" si="26"/>
        <v>0</v>
      </c>
      <c r="R225" s="30">
        <f t="shared" si="27"/>
        <v>0</v>
      </c>
      <c r="S225" s="30">
        <f t="shared" si="20"/>
        <v>0</v>
      </c>
      <c r="T225" s="30">
        <f t="shared" si="21"/>
        <v>0</v>
      </c>
      <c r="U225" s="30">
        <f t="shared" si="22"/>
        <v>0</v>
      </c>
      <c r="V225" s="30"/>
    </row>
    <row r="226" spans="1:22" hidden="1" x14ac:dyDescent="0.25">
      <c r="A226" s="72">
        <v>425</v>
      </c>
      <c r="B226" s="12" t="s">
        <v>384</v>
      </c>
      <c r="C226" s="73">
        <v>44927</v>
      </c>
      <c r="D226" s="73">
        <v>73415</v>
      </c>
      <c r="E226" s="31" t="str">
        <f t="shared" si="19"/>
        <v>425 Klee-Luzerne-Gemisch</v>
      </c>
      <c r="F226" s="110"/>
      <c r="H226" s="31"/>
      <c r="I226" s="31"/>
      <c r="J226" s="31"/>
      <c r="K226" s="31"/>
      <c r="L226" s="31"/>
      <c r="M226" s="31"/>
      <c r="N226" s="30">
        <f t="shared" si="23"/>
        <v>0</v>
      </c>
      <c r="O226" s="30">
        <f t="shared" si="24"/>
        <v>0</v>
      </c>
      <c r="P226" s="30">
        <f t="shared" si="25"/>
        <v>0</v>
      </c>
      <c r="Q226" s="30">
        <f t="shared" si="26"/>
        <v>0</v>
      </c>
      <c r="R226" s="30">
        <f t="shared" si="27"/>
        <v>0</v>
      </c>
      <c r="S226" s="30">
        <f t="shared" si="20"/>
        <v>0</v>
      </c>
      <c r="T226" s="30">
        <f t="shared" si="21"/>
        <v>0</v>
      </c>
      <c r="U226" s="30">
        <f t="shared" si="22"/>
        <v>0</v>
      </c>
      <c r="V226" s="30"/>
    </row>
    <row r="227" spans="1:22" hidden="1" x14ac:dyDescent="0.25">
      <c r="A227" s="72">
        <v>426</v>
      </c>
      <c r="B227" s="12" t="s">
        <v>385</v>
      </c>
      <c r="C227" s="73">
        <v>44927</v>
      </c>
      <c r="D227" s="73">
        <v>73415</v>
      </c>
      <c r="E227" s="31" t="str">
        <f t="shared" si="19"/>
        <v>426 Bockshornklee, Schabzieger Klee</v>
      </c>
      <c r="F227" s="110"/>
      <c r="H227" s="31"/>
      <c r="I227" s="31"/>
      <c r="J227" s="31"/>
      <c r="K227" s="31"/>
      <c r="L227" s="31"/>
      <c r="M227" s="31"/>
      <c r="N227" s="30">
        <f t="shared" si="23"/>
        <v>0</v>
      </c>
      <c r="O227" s="30">
        <f t="shared" si="24"/>
        <v>0</v>
      </c>
      <c r="P227" s="30">
        <f t="shared" si="25"/>
        <v>0</v>
      </c>
      <c r="Q227" s="30">
        <f t="shared" si="26"/>
        <v>0</v>
      </c>
      <c r="R227" s="30">
        <f t="shared" si="27"/>
        <v>0</v>
      </c>
      <c r="S227" s="30">
        <f t="shared" si="20"/>
        <v>0</v>
      </c>
      <c r="T227" s="30">
        <f t="shared" si="21"/>
        <v>0</v>
      </c>
      <c r="U227" s="30">
        <f t="shared" si="22"/>
        <v>0</v>
      </c>
      <c r="V227" s="30"/>
    </row>
    <row r="228" spans="1:22" hidden="1" x14ac:dyDescent="0.25">
      <c r="A228" s="72">
        <v>427</v>
      </c>
      <c r="B228" s="12" t="s">
        <v>386</v>
      </c>
      <c r="C228" s="73">
        <v>44927</v>
      </c>
      <c r="D228" s="73">
        <v>73415</v>
      </c>
      <c r="E228" s="31" t="str">
        <f t="shared" si="19"/>
        <v>427 Hornklee, Hornschotenklee</v>
      </c>
      <c r="F228" s="110"/>
      <c r="H228" s="31"/>
      <c r="I228" s="31"/>
      <c r="J228" s="31"/>
      <c r="K228" s="31"/>
      <c r="L228" s="31"/>
      <c r="M228" s="31"/>
      <c r="N228" s="30">
        <f t="shared" si="23"/>
        <v>0</v>
      </c>
      <c r="O228" s="30">
        <f t="shared" si="24"/>
        <v>0</v>
      </c>
      <c r="P228" s="30">
        <f t="shared" si="25"/>
        <v>0</v>
      </c>
      <c r="Q228" s="30">
        <f t="shared" si="26"/>
        <v>0</v>
      </c>
      <c r="R228" s="30">
        <f t="shared" si="27"/>
        <v>0</v>
      </c>
      <c r="S228" s="30">
        <f t="shared" si="20"/>
        <v>0</v>
      </c>
      <c r="T228" s="30">
        <f t="shared" si="21"/>
        <v>0</v>
      </c>
      <c r="U228" s="30">
        <f t="shared" si="22"/>
        <v>0</v>
      </c>
      <c r="V228" s="30"/>
    </row>
    <row r="229" spans="1:22" hidden="1" x14ac:dyDescent="0.25">
      <c r="A229" s="72">
        <v>429</v>
      </c>
      <c r="B229" s="12" t="s">
        <v>387</v>
      </c>
      <c r="C229" s="73">
        <v>44927</v>
      </c>
      <c r="D229" s="73">
        <v>73415</v>
      </c>
      <c r="E229" s="31" t="str">
        <f t="shared" si="19"/>
        <v>429 Esparsette</v>
      </c>
      <c r="F229" s="110"/>
      <c r="H229" s="31"/>
      <c r="I229" s="31"/>
      <c r="J229" s="31"/>
      <c r="K229" s="31"/>
      <c r="L229" s="31"/>
      <c r="M229" s="31"/>
      <c r="N229" s="30">
        <f t="shared" si="23"/>
        <v>0</v>
      </c>
      <c r="O229" s="30">
        <f t="shared" si="24"/>
        <v>0</v>
      </c>
      <c r="P229" s="30">
        <f t="shared" si="25"/>
        <v>0</v>
      </c>
      <c r="Q229" s="30">
        <f t="shared" si="26"/>
        <v>0</v>
      </c>
      <c r="R229" s="30">
        <f t="shared" si="27"/>
        <v>0</v>
      </c>
      <c r="S229" s="30">
        <f t="shared" si="20"/>
        <v>0</v>
      </c>
      <c r="T229" s="30">
        <f t="shared" si="21"/>
        <v>0</v>
      </c>
      <c r="U229" s="30">
        <f t="shared" si="22"/>
        <v>0</v>
      </c>
      <c r="V229" s="30"/>
    </row>
    <row r="230" spans="1:22" hidden="1" x14ac:dyDescent="0.25">
      <c r="A230" s="72">
        <v>430</v>
      </c>
      <c r="B230" s="12" t="s">
        <v>388</v>
      </c>
      <c r="C230" s="73">
        <v>44927</v>
      </c>
      <c r="D230" s="73">
        <v>73415</v>
      </c>
      <c r="E230" s="31" t="str">
        <f t="shared" si="19"/>
        <v>430 Serradella</v>
      </c>
      <c r="F230" s="110"/>
      <c r="H230" s="31"/>
      <c r="I230" s="31"/>
      <c r="J230" s="31"/>
      <c r="K230" s="31"/>
      <c r="L230" s="31"/>
      <c r="M230" s="31"/>
      <c r="N230" s="30">
        <f t="shared" si="23"/>
        <v>0</v>
      </c>
      <c r="O230" s="30">
        <f t="shared" si="24"/>
        <v>0</v>
      </c>
      <c r="P230" s="30">
        <f t="shared" si="25"/>
        <v>0</v>
      </c>
      <c r="Q230" s="30">
        <f t="shared" si="26"/>
        <v>0</v>
      </c>
      <c r="R230" s="30">
        <f t="shared" si="27"/>
        <v>0</v>
      </c>
      <c r="S230" s="30">
        <f t="shared" si="20"/>
        <v>0</v>
      </c>
      <c r="T230" s="30">
        <f t="shared" si="21"/>
        <v>0</v>
      </c>
      <c r="U230" s="30">
        <f t="shared" si="22"/>
        <v>0</v>
      </c>
      <c r="V230" s="30"/>
    </row>
    <row r="231" spans="1:22" hidden="1" x14ac:dyDescent="0.25">
      <c r="A231" s="72">
        <v>431</v>
      </c>
      <c r="B231" s="12" t="s">
        <v>389</v>
      </c>
      <c r="C231" s="73">
        <v>44927</v>
      </c>
      <c r="D231" s="73">
        <v>73415</v>
      </c>
      <c r="E231" s="31" t="str">
        <f t="shared" si="19"/>
        <v>431 Steinklee</v>
      </c>
      <c r="F231" s="110"/>
      <c r="H231" s="31"/>
      <c r="I231" s="31"/>
      <c r="J231" s="31"/>
      <c r="K231" s="31"/>
      <c r="L231" s="31"/>
      <c r="M231" s="31"/>
      <c r="N231" s="30">
        <f t="shared" si="23"/>
        <v>0</v>
      </c>
      <c r="O231" s="30">
        <f t="shared" si="24"/>
        <v>0</v>
      </c>
      <c r="P231" s="30">
        <f t="shared" si="25"/>
        <v>0</v>
      </c>
      <c r="Q231" s="30">
        <f t="shared" si="26"/>
        <v>0</v>
      </c>
      <c r="R231" s="30">
        <f t="shared" si="27"/>
        <v>0</v>
      </c>
      <c r="S231" s="30">
        <f t="shared" si="20"/>
        <v>0</v>
      </c>
      <c r="T231" s="30">
        <f t="shared" si="21"/>
        <v>0</v>
      </c>
      <c r="U231" s="30">
        <f t="shared" si="22"/>
        <v>0</v>
      </c>
      <c r="V231" s="30"/>
    </row>
    <row r="232" spans="1:22" hidden="1" x14ac:dyDescent="0.25">
      <c r="A232" s="72">
        <v>432</v>
      </c>
      <c r="B232" s="12" t="s">
        <v>390</v>
      </c>
      <c r="C232" s="73">
        <v>44927</v>
      </c>
      <c r="D232" s="73">
        <v>73415</v>
      </c>
      <c r="E232" s="31" t="str">
        <f t="shared" si="19"/>
        <v>432 Kleemischung aus NC 421,427,431</v>
      </c>
      <c r="F232" s="110"/>
      <c r="H232" s="31"/>
      <c r="I232" s="31"/>
      <c r="J232" s="31"/>
      <c r="K232" s="31"/>
      <c r="L232" s="31"/>
      <c r="M232" s="31"/>
      <c r="N232" s="30">
        <f t="shared" si="23"/>
        <v>0</v>
      </c>
      <c r="O232" s="30">
        <f t="shared" si="24"/>
        <v>0</v>
      </c>
      <c r="P232" s="30">
        <f t="shared" si="25"/>
        <v>0</v>
      </c>
      <c r="Q232" s="30">
        <f t="shared" si="26"/>
        <v>0</v>
      </c>
      <c r="R232" s="30">
        <f t="shared" si="27"/>
        <v>0</v>
      </c>
      <c r="S232" s="30">
        <f t="shared" si="20"/>
        <v>0</v>
      </c>
      <c r="T232" s="30">
        <f t="shared" si="21"/>
        <v>0</v>
      </c>
      <c r="U232" s="30">
        <f t="shared" si="22"/>
        <v>0</v>
      </c>
      <c r="V232" s="30"/>
    </row>
    <row r="233" spans="1:22" hidden="1" x14ac:dyDescent="0.25">
      <c r="A233" s="72">
        <v>433</v>
      </c>
      <c r="B233" s="12" t="s">
        <v>501</v>
      </c>
      <c r="C233" s="73">
        <v>44927</v>
      </c>
      <c r="D233" s="73">
        <v>73415</v>
      </c>
      <c r="E233" s="31" t="str">
        <f t="shared" si="19"/>
        <v>433 Luzerne-Gras Mischung</v>
      </c>
      <c r="F233" s="110"/>
      <c r="H233" s="31"/>
      <c r="I233" s="31"/>
      <c r="J233" s="31"/>
      <c r="K233" s="31"/>
      <c r="L233" s="31"/>
      <c r="M233" s="31"/>
      <c r="N233" s="30">
        <f t="shared" si="23"/>
        <v>0</v>
      </c>
      <c r="O233" s="30">
        <f t="shared" si="24"/>
        <v>0</v>
      </c>
      <c r="P233" s="30">
        <f t="shared" si="25"/>
        <v>0</v>
      </c>
      <c r="Q233" s="30">
        <f t="shared" si="26"/>
        <v>0</v>
      </c>
      <c r="R233" s="30">
        <f t="shared" si="27"/>
        <v>0</v>
      </c>
      <c r="S233" s="30">
        <f t="shared" si="20"/>
        <v>0</v>
      </c>
      <c r="T233" s="30">
        <f t="shared" si="21"/>
        <v>0</v>
      </c>
      <c r="U233" s="30">
        <f t="shared" si="22"/>
        <v>0</v>
      </c>
      <c r="V233" s="30"/>
    </row>
    <row r="234" spans="1:22" hidden="1" x14ac:dyDescent="0.25">
      <c r="A234" s="72">
        <v>434</v>
      </c>
      <c r="B234" s="12" t="s">
        <v>391</v>
      </c>
      <c r="C234" s="73">
        <v>44927</v>
      </c>
      <c r="D234" s="73">
        <v>73415</v>
      </c>
      <c r="E234" s="31" t="str">
        <f t="shared" si="19"/>
        <v>434 Gras-Leguminosen Gemisch (Leguminosen überwiegen)</v>
      </c>
      <c r="F234" s="110"/>
      <c r="H234" s="31"/>
      <c r="I234" s="31"/>
      <c r="J234" s="31"/>
      <c r="K234" s="31"/>
      <c r="L234" s="31"/>
      <c r="M234" s="31"/>
      <c r="N234" s="30">
        <f t="shared" si="23"/>
        <v>0</v>
      </c>
      <c r="O234" s="30">
        <f t="shared" si="24"/>
        <v>0</v>
      </c>
      <c r="P234" s="30">
        <f t="shared" si="25"/>
        <v>0</v>
      </c>
      <c r="Q234" s="30">
        <f t="shared" si="26"/>
        <v>0</v>
      </c>
      <c r="R234" s="30">
        <f t="shared" si="27"/>
        <v>0</v>
      </c>
      <c r="S234" s="30">
        <f t="shared" si="20"/>
        <v>0</v>
      </c>
      <c r="T234" s="30">
        <f t="shared" si="21"/>
        <v>0</v>
      </c>
      <c r="U234" s="30">
        <f t="shared" si="22"/>
        <v>0</v>
      </c>
      <c r="V234" s="30"/>
    </row>
    <row r="235" spans="1:22" hidden="1" x14ac:dyDescent="0.25">
      <c r="A235" s="72">
        <v>441</v>
      </c>
      <c r="B235" s="12" t="s">
        <v>502</v>
      </c>
      <c r="C235" s="73">
        <v>44927</v>
      </c>
      <c r="D235" s="73">
        <v>73415</v>
      </c>
      <c r="E235" s="31" t="str">
        <f t="shared" si="19"/>
        <v>441 Wiesen (Grünlandneueinsaat 1. bis inkl. 5. Jahr)</v>
      </c>
      <c r="F235" s="110"/>
      <c r="H235" s="31"/>
      <c r="I235" s="31"/>
      <c r="J235" s="31"/>
      <c r="K235" s="31"/>
      <c r="L235" s="31"/>
      <c r="M235" s="31"/>
      <c r="N235" s="30">
        <f t="shared" si="23"/>
        <v>0</v>
      </c>
      <c r="O235" s="30">
        <f t="shared" si="24"/>
        <v>0</v>
      </c>
      <c r="P235" s="30">
        <f t="shared" si="25"/>
        <v>0</v>
      </c>
      <c r="Q235" s="30">
        <f t="shared" si="26"/>
        <v>0</v>
      </c>
      <c r="R235" s="30">
        <f t="shared" si="27"/>
        <v>0</v>
      </c>
      <c r="S235" s="30">
        <f t="shared" si="20"/>
        <v>0</v>
      </c>
      <c r="T235" s="30">
        <f t="shared" si="21"/>
        <v>0</v>
      </c>
      <c r="U235" s="30">
        <f t="shared" si="22"/>
        <v>0</v>
      </c>
      <c r="V235" s="30"/>
    </row>
    <row r="236" spans="1:22" hidden="1" x14ac:dyDescent="0.25">
      <c r="A236" s="72">
        <v>442</v>
      </c>
      <c r="B236" s="12" t="s">
        <v>503</v>
      </c>
      <c r="C236" s="73">
        <v>44927</v>
      </c>
      <c r="D236" s="73">
        <v>73415</v>
      </c>
      <c r="E236" s="31" t="str">
        <f t="shared" si="19"/>
        <v>442 Mähweiden (Grünlandneueinsaat 1. bis inkl. 5. Jahr)</v>
      </c>
      <c r="F236" s="110"/>
      <c r="H236" s="31"/>
      <c r="I236" s="31"/>
      <c r="J236" s="31"/>
      <c r="K236" s="31"/>
      <c r="L236" s="31"/>
      <c r="M236" s="31"/>
      <c r="N236" s="30">
        <f t="shared" si="23"/>
        <v>0</v>
      </c>
      <c r="O236" s="30">
        <f t="shared" si="24"/>
        <v>0</v>
      </c>
      <c r="P236" s="30">
        <f t="shared" si="25"/>
        <v>0</v>
      </c>
      <c r="Q236" s="30">
        <f t="shared" si="26"/>
        <v>0</v>
      </c>
      <c r="R236" s="30">
        <f t="shared" si="27"/>
        <v>0</v>
      </c>
      <c r="S236" s="30">
        <f t="shared" si="20"/>
        <v>0</v>
      </c>
      <c r="T236" s="30">
        <f t="shared" si="21"/>
        <v>0</v>
      </c>
      <c r="U236" s="30">
        <f t="shared" si="22"/>
        <v>0</v>
      </c>
      <c r="V236" s="30"/>
    </row>
    <row r="237" spans="1:22" hidden="1" x14ac:dyDescent="0.25">
      <c r="A237" s="72">
        <v>443</v>
      </c>
      <c r="B237" s="12" t="s">
        <v>504</v>
      </c>
      <c r="C237" s="73">
        <v>44927</v>
      </c>
      <c r="D237" s="73">
        <v>73415</v>
      </c>
      <c r="E237" s="31" t="str">
        <f t="shared" si="19"/>
        <v>443 Weiden (Grünlandneueinsaat 1 bis inkl. 5. Jahr)</v>
      </c>
      <c r="F237" s="110"/>
      <c r="H237" s="31"/>
      <c r="I237" s="31"/>
      <c r="J237" s="31"/>
      <c r="K237" s="31"/>
      <c r="L237" s="31"/>
      <c r="M237" s="31"/>
      <c r="N237" s="30">
        <f t="shared" si="23"/>
        <v>0</v>
      </c>
      <c r="O237" s="30">
        <f t="shared" si="24"/>
        <v>0</v>
      </c>
      <c r="P237" s="30">
        <f t="shared" si="25"/>
        <v>0</v>
      </c>
      <c r="Q237" s="30">
        <f t="shared" si="26"/>
        <v>0</v>
      </c>
      <c r="R237" s="30">
        <f t="shared" si="27"/>
        <v>0</v>
      </c>
      <c r="S237" s="30">
        <f t="shared" si="20"/>
        <v>0</v>
      </c>
      <c r="T237" s="30">
        <f t="shared" si="21"/>
        <v>0</v>
      </c>
      <c r="U237" s="30">
        <f t="shared" si="22"/>
        <v>0</v>
      </c>
      <c r="V237" s="30"/>
    </row>
    <row r="238" spans="1:22" hidden="1" x14ac:dyDescent="0.25">
      <c r="A238" s="72">
        <v>510</v>
      </c>
      <c r="B238" s="12" t="s">
        <v>505</v>
      </c>
      <c r="C238" s="73">
        <v>44927</v>
      </c>
      <c r="D238" s="73">
        <v>73415</v>
      </c>
      <c r="E238" s="31" t="str">
        <f t="shared" si="19"/>
        <v>510 Goldrute (Solidago)</v>
      </c>
      <c r="F238" s="110"/>
      <c r="H238" s="31"/>
      <c r="I238" s="31"/>
      <c r="J238" s="31"/>
      <c r="K238" s="31"/>
      <c r="L238" s="31"/>
      <c r="M238" s="31"/>
      <c r="N238" s="30">
        <f t="shared" si="23"/>
        <v>0</v>
      </c>
      <c r="O238" s="30">
        <f t="shared" si="24"/>
        <v>0</v>
      </c>
      <c r="P238" s="30">
        <f t="shared" si="25"/>
        <v>0</v>
      </c>
      <c r="Q238" s="30">
        <f t="shared" si="26"/>
        <v>0</v>
      </c>
      <c r="R238" s="30">
        <f t="shared" si="27"/>
        <v>0</v>
      </c>
      <c r="S238" s="30">
        <f t="shared" si="20"/>
        <v>0</v>
      </c>
      <c r="T238" s="30">
        <f t="shared" si="21"/>
        <v>0</v>
      </c>
      <c r="U238" s="30">
        <f t="shared" si="22"/>
        <v>0</v>
      </c>
      <c r="V238" s="30"/>
    </row>
    <row r="239" spans="1:22" hidden="1" x14ac:dyDescent="0.25">
      <c r="A239" s="72">
        <v>511</v>
      </c>
      <c r="B239" s="12" t="s">
        <v>506</v>
      </c>
      <c r="C239" s="73">
        <v>44927</v>
      </c>
      <c r="D239" s="73">
        <v>73415</v>
      </c>
      <c r="E239" s="31" t="str">
        <f t="shared" si="19"/>
        <v>511 Streptocarpus/Drehfrucht</v>
      </c>
      <c r="F239" s="110"/>
      <c r="H239" s="31"/>
      <c r="I239" s="31"/>
      <c r="J239" s="31"/>
      <c r="K239" s="31"/>
      <c r="L239" s="31"/>
      <c r="M239" s="31"/>
      <c r="N239" s="30">
        <f t="shared" si="23"/>
        <v>0</v>
      </c>
      <c r="O239" s="30">
        <f t="shared" si="24"/>
        <v>0</v>
      </c>
      <c r="P239" s="30">
        <f t="shared" si="25"/>
        <v>0</v>
      </c>
      <c r="Q239" s="30">
        <f t="shared" si="26"/>
        <v>0</v>
      </c>
      <c r="R239" s="30">
        <f t="shared" si="27"/>
        <v>0</v>
      </c>
      <c r="S239" s="30">
        <f t="shared" si="20"/>
        <v>0</v>
      </c>
      <c r="T239" s="30">
        <f t="shared" si="21"/>
        <v>0</v>
      </c>
      <c r="U239" s="30">
        <f t="shared" si="22"/>
        <v>0</v>
      </c>
      <c r="V239" s="30"/>
    </row>
    <row r="240" spans="1:22" hidden="1" x14ac:dyDescent="0.25">
      <c r="A240" s="72">
        <v>512</v>
      </c>
      <c r="B240" s="12" t="s">
        <v>507</v>
      </c>
      <c r="C240" s="73">
        <v>44927</v>
      </c>
      <c r="D240" s="73">
        <v>73415</v>
      </c>
      <c r="E240" s="31" t="str">
        <f t="shared" si="19"/>
        <v>512 Iberischer Drachenkopf</v>
      </c>
      <c r="F240" s="110"/>
      <c r="H240" s="31"/>
      <c r="I240" s="31"/>
      <c r="J240" s="31"/>
      <c r="K240" s="31"/>
      <c r="L240" s="31"/>
      <c r="M240" s="31"/>
      <c r="N240" s="30">
        <f t="shared" si="23"/>
        <v>0</v>
      </c>
      <c r="O240" s="30">
        <f t="shared" si="24"/>
        <v>0</v>
      </c>
      <c r="P240" s="30">
        <f t="shared" si="25"/>
        <v>0</v>
      </c>
      <c r="Q240" s="30">
        <f t="shared" si="26"/>
        <v>0</v>
      </c>
      <c r="R240" s="30">
        <f t="shared" si="27"/>
        <v>0</v>
      </c>
      <c r="S240" s="30">
        <f t="shared" si="20"/>
        <v>0</v>
      </c>
      <c r="T240" s="30">
        <f t="shared" si="21"/>
        <v>0</v>
      </c>
      <c r="U240" s="30">
        <f t="shared" si="22"/>
        <v>0</v>
      </c>
      <c r="V240" s="30"/>
    </row>
    <row r="241" spans="1:22" hidden="1" x14ac:dyDescent="0.25">
      <c r="A241" s="72">
        <v>513</v>
      </c>
      <c r="B241" s="12" t="s">
        <v>508</v>
      </c>
      <c r="C241" s="73">
        <v>44927</v>
      </c>
      <c r="D241" s="73">
        <v>73415</v>
      </c>
      <c r="E241" s="31" t="str">
        <f t="shared" si="19"/>
        <v>513 Braunellen</v>
      </c>
      <c r="F241" s="110"/>
      <c r="H241" s="31"/>
      <c r="I241" s="31"/>
      <c r="J241" s="31"/>
      <c r="K241" s="31"/>
      <c r="L241" s="31"/>
      <c r="M241" s="31"/>
      <c r="N241" s="30">
        <f t="shared" si="23"/>
        <v>0</v>
      </c>
      <c r="O241" s="30">
        <f t="shared" si="24"/>
        <v>0</v>
      </c>
      <c r="P241" s="30">
        <f t="shared" si="25"/>
        <v>0</v>
      </c>
      <c r="Q241" s="30">
        <f t="shared" si="26"/>
        <v>0</v>
      </c>
      <c r="R241" s="30">
        <f t="shared" si="27"/>
        <v>0</v>
      </c>
      <c r="S241" s="30">
        <f t="shared" si="20"/>
        <v>0</v>
      </c>
      <c r="T241" s="30">
        <f t="shared" si="21"/>
        <v>0</v>
      </c>
      <c r="U241" s="30">
        <f t="shared" si="22"/>
        <v>0</v>
      </c>
      <c r="V241" s="30"/>
    </row>
    <row r="242" spans="1:22" hidden="1" x14ac:dyDescent="0.25">
      <c r="A242" s="72">
        <v>514</v>
      </c>
      <c r="B242" s="12" t="s">
        <v>509</v>
      </c>
      <c r="C242" s="73">
        <v>44927</v>
      </c>
      <c r="D242" s="73">
        <v>73415</v>
      </c>
      <c r="E242" s="31" t="str">
        <f t="shared" si="19"/>
        <v>514 Hauswurz (Sempervivum)</v>
      </c>
      <c r="F242" s="110"/>
      <c r="H242" s="31"/>
      <c r="I242" s="31"/>
      <c r="J242" s="31"/>
      <c r="K242" s="31"/>
      <c r="L242" s="31"/>
      <c r="M242" s="31"/>
      <c r="N242" s="30">
        <f t="shared" si="23"/>
        <v>0</v>
      </c>
      <c r="O242" s="30">
        <f t="shared" si="24"/>
        <v>0</v>
      </c>
      <c r="P242" s="30">
        <f t="shared" si="25"/>
        <v>0</v>
      </c>
      <c r="Q242" s="30">
        <f t="shared" si="26"/>
        <v>0</v>
      </c>
      <c r="R242" s="30">
        <f t="shared" si="27"/>
        <v>0</v>
      </c>
      <c r="S242" s="30">
        <f t="shared" si="20"/>
        <v>0</v>
      </c>
      <c r="T242" s="30">
        <f t="shared" si="21"/>
        <v>0</v>
      </c>
      <c r="U242" s="30">
        <f t="shared" si="22"/>
        <v>0</v>
      </c>
      <c r="V242" s="30"/>
    </row>
    <row r="243" spans="1:22" hidden="1" x14ac:dyDescent="0.25">
      <c r="A243" s="72">
        <v>515</v>
      </c>
      <c r="B243" s="12" t="s">
        <v>510</v>
      </c>
      <c r="C243" s="73">
        <v>44927</v>
      </c>
      <c r="D243" s="73">
        <v>73415</v>
      </c>
      <c r="E243" s="31" t="str">
        <f t="shared" si="19"/>
        <v>515 Mühlenbeckia/Drahtsträucher</v>
      </c>
      <c r="F243" s="110"/>
      <c r="H243" s="31"/>
      <c r="I243" s="31"/>
      <c r="J243" s="31"/>
      <c r="K243" s="31"/>
      <c r="L243" s="31"/>
      <c r="M243" s="31"/>
      <c r="N243" s="30">
        <f t="shared" si="23"/>
        <v>0</v>
      </c>
      <c r="O243" s="30">
        <f t="shared" si="24"/>
        <v>0</v>
      </c>
      <c r="P243" s="30">
        <f t="shared" si="25"/>
        <v>0</v>
      </c>
      <c r="Q243" s="30">
        <f t="shared" si="26"/>
        <v>0</v>
      </c>
      <c r="R243" s="30">
        <f t="shared" si="27"/>
        <v>0</v>
      </c>
      <c r="S243" s="30">
        <f t="shared" si="20"/>
        <v>0</v>
      </c>
      <c r="T243" s="30">
        <f t="shared" si="21"/>
        <v>0</v>
      </c>
      <c r="U243" s="30">
        <f t="shared" si="22"/>
        <v>0</v>
      </c>
      <c r="V243" s="30"/>
    </row>
    <row r="244" spans="1:22" hidden="1" x14ac:dyDescent="0.25">
      <c r="A244" s="72">
        <v>516</v>
      </c>
      <c r="B244" s="12" t="s">
        <v>511</v>
      </c>
      <c r="C244" s="73">
        <v>44927</v>
      </c>
      <c r="D244" s="73">
        <v>73415</v>
      </c>
      <c r="E244" s="31" t="str">
        <f t="shared" si="19"/>
        <v>516 Knöterich (Persicaria)</v>
      </c>
      <c r="F244" s="110"/>
      <c r="H244" s="31"/>
      <c r="I244" s="31"/>
      <c r="J244" s="31"/>
      <c r="K244" s="31"/>
      <c r="L244" s="31"/>
      <c r="M244" s="31"/>
      <c r="N244" s="30">
        <f t="shared" si="23"/>
        <v>0</v>
      </c>
      <c r="O244" s="30">
        <f t="shared" si="24"/>
        <v>0</v>
      </c>
      <c r="P244" s="30">
        <f t="shared" si="25"/>
        <v>0</v>
      </c>
      <c r="Q244" s="30">
        <f t="shared" si="26"/>
        <v>0</v>
      </c>
      <c r="R244" s="30">
        <f t="shared" si="27"/>
        <v>0</v>
      </c>
      <c r="S244" s="30">
        <f t="shared" si="20"/>
        <v>0</v>
      </c>
      <c r="T244" s="30">
        <f t="shared" si="21"/>
        <v>0</v>
      </c>
      <c r="U244" s="30">
        <f t="shared" si="22"/>
        <v>0</v>
      </c>
      <c r="V244" s="30"/>
    </row>
    <row r="245" spans="1:22" hidden="1" x14ac:dyDescent="0.25">
      <c r="A245" s="72">
        <v>517</v>
      </c>
      <c r="B245" s="12" t="s">
        <v>512</v>
      </c>
      <c r="C245" s="73">
        <v>44927</v>
      </c>
      <c r="D245" s="73">
        <v>73415</v>
      </c>
      <c r="E245" s="31" t="str">
        <f t="shared" si="19"/>
        <v>517 Garten-Petunie</v>
      </c>
      <c r="F245" s="110"/>
      <c r="H245" s="31"/>
      <c r="I245" s="31"/>
      <c r="J245" s="31"/>
      <c r="K245" s="31"/>
      <c r="L245" s="31"/>
      <c r="M245" s="31"/>
      <c r="N245" s="30">
        <f t="shared" si="23"/>
        <v>0</v>
      </c>
      <c r="O245" s="30">
        <f t="shared" si="24"/>
        <v>0</v>
      </c>
      <c r="P245" s="30">
        <f t="shared" si="25"/>
        <v>0</v>
      </c>
      <c r="Q245" s="30">
        <f t="shared" si="26"/>
        <v>0</v>
      </c>
      <c r="R245" s="30">
        <f t="shared" si="27"/>
        <v>0</v>
      </c>
      <c r="S245" s="30">
        <f t="shared" si="20"/>
        <v>0</v>
      </c>
      <c r="T245" s="30">
        <f t="shared" si="21"/>
        <v>0</v>
      </c>
      <c r="U245" s="30">
        <f t="shared" si="22"/>
        <v>0</v>
      </c>
      <c r="V245" s="30"/>
    </row>
    <row r="246" spans="1:22" hidden="1" x14ac:dyDescent="0.25">
      <c r="A246" s="72">
        <v>518</v>
      </c>
      <c r="B246" s="12" t="s">
        <v>513</v>
      </c>
      <c r="C246" s="73">
        <v>44927</v>
      </c>
      <c r="D246" s="73">
        <v>73415</v>
      </c>
      <c r="E246" s="31" t="str">
        <f t="shared" si="19"/>
        <v>518 Polygonum</v>
      </c>
      <c r="F246" s="110"/>
      <c r="H246" s="31"/>
      <c r="I246" s="31"/>
      <c r="J246" s="31"/>
      <c r="K246" s="31"/>
      <c r="L246" s="31"/>
      <c r="M246" s="31"/>
      <c r="N246" s="30">
        <f t="shared" si="23"/>
        <v>0</v>
      </c>
      <c r="O246" s="30">
        <f t="shared" si="24"/>
        <v>0</v>
      </c>
      <c r="P246" s="30">
        <f t="shared" si="25"/>
        <v>0</v>
      </c>
      <c r="Q246" s="30">
        <f t="shared" si="26"/>
        <v>0</v>
      </c>
      <c r="R246" s="30">
        <f t="shared" si="27"/>
        <v>0</v>
      </c>
      <c r="S246" s="30">
        <f t="shared" si="20"/>
        <v>0</v>
      </c>
      <c r="T246" s="30">
        <f t="shared" si="21"/>
        <v>0</v>
      </c>
      <c r="U246" s="30">
        <f t="shared" si="22"/>
        <v>0</v>
      </c>
      <c r="V246" s="30"/>
    </row>
    <row r="247" spans="1:22" hidden="1" x14ac:dyDescent="0.25">
      <c r="A247" s="72">
        <v>519</v>
      </c>
      <c r="B247" s="12" t="s">
        <v>514</v>
      </c>
      <c r="C247" s="73">
        <v>44927</v>
      </c>
      <c r="D247" s="73">
        <v>73415</v>
      </c>
      <c r="E247" s="31" t="str">
        <f t="shared" si="19"/>
        <v>519 Köcherblümchen (Cuphea)</v>
      </c>
      <c r="F247" s="110"/>
      <c r="H247" s="31"/>
      <c r="I247" s="31"/>
      <c r="J247" s="31"/>
      <c r="K247" s="31"/>
      <c r="L247" s="31"/>
      <c r="M247" s="31"/>
      <c r="N247" s="30">
        <f t="shared" si="23"/>
        <v>0</v>
      </c>
      <c r="O247" s="30">
        <f t="shared" si="24"/>
        <v>0</v>
      </c>
      <c r="P247" s="30">
        <f t="shared" si="25"/>
        <v>0</v>
      </c>
      <c r="Q247" s="30">
        <f t="shared" si="26"/>
        <v>0</v>
      </c>
      <c r="R247" s="30">
        <f t="shared" si="27"/>
        <v>0</v>
      </c>
      <c r="S247" s="30">
        <f t="shared" si="20"/>
        <v>0</v>
      </c>
      <c r="T247" s="30">
        <f t="shared" si="21"/>
        <v>0</v>
      </c>
      <c r="U247" s="30">
        <f t="shared" si="22"/>
        <v>0</v>
      </c>
      <c r="V247" s="30"/>
    </row>
    <row r="248" spans="1:22" hidden="1" x14ac:dyDescent="0.25">
      <c r="A248" s="72">
        <v>601</v>
      </c>
      <c r="B248" s="12" t="s">
        <v>444</v>
      </c>
      <c r="C248" s="73">
        <v>44927</v>
      </c>
      <c r="D248" s="73">
        <v>73415</v>
      </c>
      <c r="E248" s="31" t="str">
        <f t="shared" si="19"/>
        <v>601 Stärkekartoffeln</v>
      </c>
      <c r="F248" s="110"/>
      <c r="H248" s="31"/>
      <c r="I248" s="31"/>
      <c r="J248" s="31"/>
      <c r="K248" s="31"/>
      <c r="L248" s="31"/>
      <c r="M248" s="31"/>
      <c r="N248" s="30">
        <f t="shared" si="23"/>
        <v>0</v>
      </c>
      <c r="O248" s="30">
        <f t="shared" si="24"/>
        <v>0</v>
      </c>
      <c r="P248" s="30">
        <f t="shared" si="25"/>
        <v>0</v>
      </c>
      <c r="Q248" s="30">
        <f t="shared" si="26"/>
        <v>0</v>
      </c>
      <c r="R248" s="30">
        <f t="shared" si="27"/>
        <v>0</v>
      </c>
      <c r="S248" s="30">
        <f t="shared" si="20"/>
        <v>0</v>
      </c>
      <c r="T248" s="30">
        <f t="shared" si="21"/>
        <v>0</v>
      </c>
      <c r="U248" s="30">
        <f t="shared" si="22"/>
        <v>0</v>
      </c>
      <c r="V248" s="30"/>
    </row>
    <row r="249" spans="1:22" hidden="1" x14ac:dyDescent="0.25">
      <c r="A249" s="72">
        <v>602</v>
      </c>
      <c r="B249" s="12" t="s">
        <v>11</v>
      </c>
      <c r="C249" s="73">
        <v>44927</v>
      </c>
      <c r="D249" s="73">
        <v>73415</v>
      </c>
      <c r="E249" s="31" t="str">
        <f t="shared" si="19"/>
        <v>602 Kartoffeln</v>
      </c>
      <c r="F249" s="110"/>
      <c r="H249" s="31"/>
      <c r="I249" s="31"/>
      <c r="J249" s="31"/>
      <c r="K249" s="31"/>
      <c r="L249" s="31"/>
      <c r="M249" s="31"/>
      <c r="N249" s="30">
        <f t="shared" si="23"/>
        <v>0</v>
      </c>
      <c r="O249" s="30">
        <f t="shared" si="24"/>
        <v>0</v>
      </c>
      <c r="P249" s="30">
        <f t="shared" si="25"/>
        <v>0</v>
      </c>
      <c r="Q249" s="30">
        <f t="shared" si="26"/>
        <v>0</v>
      </c>
      <c r="R249" s="30">
        <f t="shared" si="27"/>
        <v>0</v>
      </c>
      <c r="S249" s="30">
        <f t="shared" si="20"/>
        <v>0</v>
      </c>
      <c r="T249" s="30">
        <f t="shared" si="21"/>
        <v>0</v>
      </c>
      <c r="U249" s="30">
        <f t="shared" si="22"/>
        <v>0</v>
      </c>
      <c r="V249" s="30"/>
    </row>
    <row r="250" spans="1:22" hidden="1" x14ac:dyDescent="0.25">
      <c r="A250" s="72">
        <v>603</v>
      </c>
      <c r="B250" s="12" t="s">
        <v>439</v>
      </c>
      <c r="C250" s="73">
        <v>44927</v>
      </c>
      <c r="D250" s="73">
        <v>73415</v>
      </c>
      <c r="E250" s="31" t="str">
        <f t="shared" si="19"/>
        <v>603 Zuckerrüben</v>
      </c>
      <c r="F250" s="110"/>
      <c r="H250" s="31"/>
      <c r="I250" s="31"/>
      <c r="J250" s="31"/>
      <c r="K250" s="31"/>
      <c r="L250" s="31"/>
      <c r="M250" s="31"/>
      <c r="N250" s="30">
        <f t="shared" si="23"/>
        <v>0</v>
      </c>
      <c r="O250" s="30">
        <f t="shared" si="24"/>
        <v>0</v>
      </c>
      <c r="P250" s="30">
        <f t="shared" si="25"/>
        <v>0</v>
      </c>
      <c r="Q250" s="30">
        <f t="shared" si="26"/>
        <v>0</v>
      </c>
      <c r="R250" s="30" t="str">
        <f t="shared" si="27"/>
        <v>Gattung Rüben</v>
      </c>
      <c r="S250" s="30">
        <f t="shared" si="20"/>
        <v>0</v>
      </c>
      <c r="T250" s="30">
        <f t="shared" si="21"/>
        <v>0</v>
      </c>
      <c r="U250" s="30">
        <f t="shared" si="22"/>
        <v>0</v>
      </c>
      <c r="V250" s="30"/>
    </row>
    <row r="251" spans="1:22" hidden="1" x14ac:dyDescent="0.25">
      <c r="A251" s="72">
        <v>604</v>
      </c>
      <c r="B251" s="12" t="s">
        <v>433</v>
      </c>
      <c r="C251" s="73">
        <v>44927</v>
      </c>
      <c r="D251" s="73">
        <v>73415</v>
      </c>
      <c r="E251" s="31" t="str">
        <f t="shared" si="19"/>
        <v>604 Topinambur</v>
      </c>
      <c r="F251" s="110"/>
      <c r="H251" s="31"/>
      <c r="I251" s="31"/>
      <c r="J251" s="31"/>
      <c r="K251" s="31"/>
      <c r="L251" s="31"/>
      <c r="M251" s="31"/>
      <c r="N251" s="30">
        <f t="shared" si="23"/>
        <v>0</v>
      </c>
      <c r="O251" s="30">
        <f t="shared" si="24"/>
        <v>0</v>
      </c>
      <c r="P251" s="30" t="str">
        <f t="shared" si="25"/>
        <v>Gattung Helianthus/Sonnenblumen</v>
      </c>
      <c r="Q251" s="30">
        <f t="shared" si="26"/>
        <v>0</v>
      </c>
      <c r="R251" s="30">
        <f t="shared" si="27"/>
        <v>0</v>
      </c>
      <c r="S251" s="30">
        <f t="shared" si="20"/>
        <v>0</v>
      </c>
      <c r="T251" s="30">
        <f t="shared" si="21"/>
        <v>0</v>
      </c>
      <c r="U251" s="30">
        <f t="shared" si="22"/>
        <v>0</v>
      </c>
      <c r="V251" s="30"/>
    </row>
    <row r="252" spans="1:22" hidden="1" x14ac:dyDescent="0.25">
      <c r="A252" s="72">
        <v>605</v>
      </c>
      <c r="B252" s="12" t="s">
        <v>515</v>
      </c>
      <c r="C252" s="73">
        <v>44927</v>
      </c>
      <c r="D252" s="73">
        <v>73415</v>
      </c>
      <c r="E252" s="31" t="str">
        <f t="shared" si="19"/>
        <v>605 Süßkartoffeln</v>
      </c>
      <c r="F252" s="110"/>
      <c r="H252" s="31"/>
      <c r="I252" s="31"/>
      <c r="J252" s="31"/>
      <c r="K252" s="31"/>
      <c r="L252" s="31"/>
      <c r="M252" s="31"/>
      <c r="N252" s="30">
        <f t="shared" si="23"/>
        <v>0</v>
      </c>
      <c r="O252" s="30">
        <f t="shared" si="24"/>
        <v>0</v>
      </c>
      <c r="P252" s="30">
        <f t="shared" si="25"/>
        <v>0</v>
      </c>
      <c r="Q252" s="30">
        <f t="shared" si="26"/>
        <v>0</v>
      </c>
      <c r="R252" s="30">
        <f t="shared" si="27"/>
        <v>0</v>
      </c>
      <c r="S252" s="30">
        <f t="shared" si="20"/>
        <v>0</v>
      </c>
      <c r="T252" s="30">
        <f t="shared" si="21"/>
        <v>0</v>
      </c>
      <c r="U252" s="30">
        <f t="shared" si="22"/>
        <v>0</v>
      </c>
      <c r="V252" s="30"/>
    </row>
    <row r="253" spans="1:22" hidden="1" x14ac:dyDescent="0.25">
      <c r="A253" s="72">
        <v>606</v>
      </c>
      <c r="B253" s="12" t="s">
        <v>445</v>
      </c>
      <c r="C253" s="73">
        <v>44927</v>
      </c>
      <c r="D253" s="73">
        <v>73415</v>
      </c>
      <c r="E253" s="31" t="str">
        <f t="shared" si="19"/>
        <v>606 Pflanzkartoffeln</v>
      </c>
      <c r="F253" s="110"/>
      <c r="H253" s="31"/>
      <c r="I253" s="31"/>
      <c r="J253" s="31"/>
      <c r="K253" s="31"/>
      <c r="L253" s="31"/>
      <c r="M253" s="31"/>
      <c r="N253" s="30">
        <f t="shared" si="23"/>
        <v>0</v>
      </c>
      <c r="O253" s="30">
        <f t="shared" si="24"/>
        <v>0</v>
      </c>
      <c r="P253" s="30">
        <f t="shared" si="25"/>
        <v>0</v>
      </c>
      <c r="Q253" s="30">
        <f t="shared" si="26"/>
        <v>0</v>
      </c>
      <c r="R253" s="30">
        <f t="shared" si="27"/>
        <v>0</v>
      </c>
      <c r="S253" s="30">
        <f t="shared" si="20"/>
        <v>0</v>
      </c>
      <c r="T253" s="30">
        <f t="shared" si="21"/>
        <v>0</v>
      </c>
      <c r="U253" s="30">
        <f t="shared" si="22"/>
        <v>0</v>
      </c>
      <c r="V253" s="30"/>
    </row>
    <row r="254" spans="1:22" hidden="1" x14ac:dyDescent="0.25">
      <c r="A254" s="72">
        <v>612</v>
      </c>
      <c r="B254" s="12" t="s">
        <v>516</v>
      </c>
      <c r="C254" s="73">
        <v>44927</v>
      </c>
      <c r="D254" s="73">
        <v>73415</v>
      </c>
      <c r="E254" s="31" t="str">
        <f t="shared" si="19"/>
        <v>612 Schwarzer Senf</v>
      </c>
      <c r="F254" s="110"/>
      <c r="H254" s="31"/>
      <c r="I254" s="31"/>
      <c r="J254" s="31"/>
      <c r="K254" s="31"/>
      <c r="L254" s="31"/>
      <c r="M254" s="31"/>
      <c r="N254" s="30">
        <f t="shared" si="23"/>
        <v>0</v>
      </c>
      <c r="O254" s="30">
        <f t="shared" si="24"/>
        <v>0</v>
      </c>
      <c r="P254" s="30">
        <f t="shared" si="25"/>
        <v>0</v>
      </c>
      <c r="Q254" s="30">
        <f t="shared" si="26"/>
        <v>0</v>
      </c>
      <c r="R254" s="30">
        <f t="shared" si="27"/>
        <v>0</v>
      </c>
      <c r="S254" s="30">
        <f t="shared" si="20"/>
        <v>0</v>
      </c>
      <c r="T254" s="30">
        <f t="shared" si="21"/>
        <v>0</v>
      </c>
      <c r="U254" s="30">
        <f t="shared" si="22"/>
        <v>0</v>
      </c>
      <c r="V254" s="30"/>
    </row>
    <row r="255" spans="1:22" hidden="1" x14ac:dyDescent="0.25">
      <c r="A255" s="72">
        <v>613</v>
      </c>
      <c r="B255" s="12" t="s">
        <v>517</v>
      </c>
      <c r="C255" s="73">
        <v>44927</v>
      </c>
      <c r="D255" s="73">
        <v>73415</v>
      </c>
      <c r="E255" s="31" t="str">
        <f t="shared" si="19"/>
        <v>613 Gemüsekohl (Kopfkohl,Wirsing, Rot-/Weißkohl, Spitz-,Grün-,Blumen-, Rosenkohl,Kohlrabi,Brokkoli)</v>
      </c>
      <c r="F255" s="110"/>
      <c r="H255" s="31"/>
      <c r="I255" s="31"/>
      <c r="J255" s="31"/>
      <c r="K255" s="31"/>
      <c r="L255" s="31"/>
      <c r="M255" s="31"/>
      <c r="N255" s="30">
        <f t="shared" si="23"/>
        <v>0</v>
      </c>
      <c r="O255" s="30">
        <f t="shared" si="24"/>
        <v>0</v>
      </c>
      <c r="P255" s="30">
        <f t="shared" si="25"/>
        <v>0</v>
      </c>
      <c r="Q255" s="30">
        <f t="shared" si="26"/>
        <v>0</v>
      </c>
      <c r="R255" s="30">
        <f t="shared" si="27"/>
        <v>0</v>
      </c>
      <c r="S255" s="30">
        <f t="shared" si="20"/>
        <v>0</v>
      </c>
      <c r="T255" s="30">
        <f t="shared" si="21"/>
        <v>0</v>
      </c>
      <c r="U255" s="30">
        <f t="shared" si="22"/>
        <v>0</v>
      </c>
      <c r="V255" s="30"/>
    </row>
    <row r="256" spans="1:22" hidden="1" x14ac:dyDescent="0.25">
      <c r="A256" s="72">
        <v>614</v>
      </c>
      <c r="B256" s="12" t="s">
        <v>518</v>
      </c>
      <c r="C256" s="73">
        <v>44927</v>
      </c>
      <c r="D256" s="73">
        <v>73415</v>
      </c>
      <c r="E256" s="31" t="str">
        <f t="shared" si="19"/>
        <v>614 Brauner Senf,Sareptasenf</v>
      </c>
      <c r="F256" s="110"/>
      <c r="H256" s="31"/>
      <c r="I256" s="31"/>
      <c r="J256" s="31"/>
      <c r="K256" s="31"/>
      <c r="L256" s="31"/>
      <c r="M256" s="31"/>
      <c r="N256" s="30">
        <f t="shared" si="23"/>
        <v>0</v>
      </c>
      <c r="O256" s="30">
        <f t="shared" si="24"/>
        <v>0</v>
      </c>
      <c r="P256" s="30">
        <f t="shared" si="25"/>
        <v>0</v>
      </c>
      <c r="Q256" s="30">
        <f t="shared" si="26"/>
        <v>0</v>
      </c>
      <c r="R256" s="30">
        <f t="shared" si="27"/>
        <v>0</v>
      </c>
      <c r="S256" s="30">
        <f t="shared" si="20"/>
        <v>0</v>
      </c>
      <c r="T256" s="30">
        <f t="shared" si="21"/>
        <v>0</v>
      </c>
      <c r="U256" s="30">
        <f t="shared" si="22"/>
        <v>0</v>
      </c>
      <c r="V256" s="30"/>
    </row>
    <row r="257" spans="1:22" hidden="1" x14ac:dyDescent="0.25">
      <c r="A257" s="72">
        <v>615</v>
      </c>
      <c r="B257" s="12" t="s">
        <v>519</v>
      </c>
      <c r="C257" s="73">
        <v>44927</v>
      </c>
      <c r="D257" s="73">
        <v>73415</v>
      </c>
      <c r="E257" s="31" t="str">
        <f t="shared" si="19"/>
        <v>615 Echte Brunnenkresse</v>
      </c>
      <c r="F257" s="110"/>
      <c r="H257" s="31"/>
      <c r="I257" s="31"/>
      <c r="J257" s="31"/>
      <c r="K257" s="31"/>
      <c r="L257" s="31"/>
      <c r="M257" s="31"/>
      <c r="N257" s="30">
        <f t="shared" si="23"/>
        <v>0</v>
      </c>
      <c r="O257" s="30">
        <f t="shared" si="24"/>
        <v>0</v>
      </c>
      <c r="P257" s="30">
        <f t="shared" si="25"/>
        <v>0</v>
      </c>
      <c r="Q257" s="30">
        <f t="shared" si="26"/>
        <v>0</v>
      </c>
      <c r="R257" s="30">
        <f t="shared" si="27"/>
        <v>0</v>
      </c>
      <c r="S257" s="30">
        <f t="shared" si="20"/>
        <v>0</v>
      </c>
      <c r="T257" s="30">
        <f t="shared" si="21"/>
        <v>0</v>
      </c>
      <c r="U257" s="30">
        <f t="shared" si="22"/>
        <v>0</v>
      </c>
      <c r="V257" s="30"/>
    </row>
    <row r="258" spans="1:22" hidden="1" x14ac:dyDescent="0.25">
      <c r="A258" s="72">
        <v>616</v>
      </c>
      <c r="B258" s="12" t="s">
        <v>520</v>
      </c>
      <c r="C258" s="73">
        <v>44927</v>
      </c>
      <c r="D258" s="73">
        <v>73415</v>
      </c>
      <c r="E258" s="31" t="str">
        <f t="shared" ref="E258:E321" si="28">A258&amp;" "&amp;B258</f>
        <v>616 Garten-Senfrauke, Rucola</v>
      </c>
      <c r="F258" s="110"/>
      <c r="H258" s="31"/>
      <c r="I258" s="31"/>
      <c r="J258" s="31"/>
      <c r="K258" s="31"/>
      <c r="L258" s="31"/>
      <c r="M258" s="31"/>
      <c r="N258" s="30">
        <f t="shared" si="23"/>
        <v>0</v>
      </c>
      <c r="O258" s="30">
        <f t="shared" si="24"/>
        <v>0</v>
      </c>
      <c r="P258" s="30">
        <f t="shared" si="25"/>
        <v>0</v>
      </c>
      <c r="Q258" s="30">
        <f t="shared" si="26"/>
        <v>0</v>
      </c>
      <c r="R258" s="30">
        <f t="shared" si="27"/>
        <v>0</v>
      </c>
      <c r="S258" s="30">
        <f t="shared" ref="S258:S321" si="29">IF(OR(E258=$E$175,E258=$E$176),$S$179,0)</f>
        <v>0</v>
      </c>
      <c r="T258" s="30">
        <f t="shared" ref="T258:T321" si="30">IF(OR(E258=$E$181,E258=$E$182),$T$179,0)</f>
        <v>0</v>
      </c>
      <c r="U258" s="30">
        <f t="shared" ref="U258:U321" si="31">IF(OR(E258=$E$187,E258=$E$188,E258=$E$189),$U$179,0)</f>
        <v>0</v>
      </c>
      <c r="V258" s="30"/>
    </row>
    <row r="259" spans="1:22" hidden="1" x14ac:dyDescent="0.25">
      <c r="A259" s="72">
        <v>617</v>
      </c>
      <c r="B259" s="12" t="s">
        <v>521</v>
      </c>
      <c r="C259" s="73">
        <v>44927</v>
      </c>
      <c r="D259" s="73">
        <v>73415</v>
      </c>
      <c r="E259" s="31" t="str">
        <f t="shared" si="28"/>
        <v>617 Gartenkresse</v>
      </c>
      <c r="F259" s="110"/>
      <c r="H259" s="31"/>
      <c r="I259" s="31"/>
      <c r="J259" s="31"/>
      <c r="K259" s="31"/>
      <c r="L259" s="31"/>
      <c r="M259" s="31"/>
      <c r="N259" s="30">
        <f t="shared" ref="N259:N322" si="32">IF(OR(E259=$E$136,E259=$E$137),$N$179,0)</f>
        <v>0</v>
      </c>
      <c r="O259" s="30">
        <f t="shared" ref="O259:O322" si="33">IF(OR(E259=$E$142,E259=$E$143),$O$179,0)</f>
        <v>0</v>
      </c>
      <c r="P259" s="30">
        <f t="shared" ref="P259:P322" si="34">IF(OR(E259=$E$148,E259=$E$149),$P$179,0)</f>
        <v>0</v>
      </c>
      <c r="Q259" s="30">
        <f t="shared" ref="Q259:Q322" si="35">IF(OR(E259=$E$154,E259=$E$155),$Q$179,0)</f>
        <v>0</v>
      </c>
      <c r="R259" s="30">
        <f t="shared" ref="R259:R322" si="36">IF(OR(E259=$E$160,E259=$E$161,E259=$E$162,E259=$E$163),$R$179,0)</f>
        <v>0</v>
      </c>
      <c r="S259" s="30">
        <f t="shared" si="29"/>
        <v>0</v>
      </c>
      <c r="T259" s="30">
        <f t="shared" si="30"/>
        <v>0</v>
      </c>
      <c r="U259" s="30">
        <f t="shared" si="31"/>
        <v>0</v>
      </c>
      <c r="V259" s="30"/>
    </row>
    <row r="260" spans="1:22" hidden="1" x14ac:dyDescent="0.25">
      <c r="A260" s="72">
        <v>618</v>
      </c>
      <c r="B260" s="12" t="s">
        <v>429</v>
      </c>
      <c r="C260" s="73">
        <v>44927</v>
      </c>
      <c r="D260" s="73">
        <v>73415</v>
      </c>
      <c r="E260" s="31" t="str">
        <f t="shared" si="28"/>
        <v>618 Gartenrettiche (Weiße/rote Rettiche, schwarzer Winterrettich, Ölrettich, Radieschen)</v>
      </c>
      <c r="F260" s="110"/>
      <c r="H260" s="31"/>
      <c r="I260" s="31"/>
      <c r="J260" s="31"/>
      <c r="K260" s="31"/>
      <c r="L260" s="31"/>
      <c r="M260" s="31"/>
      <c r="N260" s="30">
        <f t="shared" si="32"/>
        <v>0</v>
      </c>
      <c r="O260" s="30" t="str">
        <f t="shared" si="33"/>
        <v>Gattung Gartenrettich/Raphanus sativus</v>
      </c>
      <c r="P260" s="30">
        <f t="shared" si="34"/>
        <v>0</v>
      </c>
      <c r="Q260" s="30">
        <f t="shared" si="35"/>
        <v>0</v>
      </c>
      <c r="R260" s="30">
        <f t="shared" si="36"/>
        <v>0</v>
      </c>
      <c r="S260" s="30">
        <f t="shared" si="29"/>
        <v>0</v>
      </c>
      <c r="T260" s="30">
        <f t="shared" si="30"/>
        <v>0</v>
      </c>
      <c r="U260" s="30">
        <f t="shared" si="31"/>
        <v>0</v>
      </c>
      <c r="V260" s="30"/>
    </row>
    <row r="261" spans="1:22" hidden="1" x14ac:dyDescent="0.25">
      <c r="A261" s="72">
        <v>619</v>
      </c>
      <c r="B261" s="12" t="s">
        <v>522</v>
      </c>
      <c r="C261" s="73">
        <v>44927</v>
      </c>
      <c r="D261" s="73">
        <v>73415</v>
      </c>
      <c r="E261" s="31" t="str">
        <f t="shared" si="28"/>
        <v>619 Weißer Senf, Gelber Senf</v>
      </c>
      <c r="F261" s="110"/>
      <c r="H261" s="31"/>
      <c r="I261" s="31"/>
      <c r="J261" s="31"/>
      <c r="K261" s="31"/>
      <c r="L261" s="31"/>
      <c r="M261" s="31"/>
      <c r="N261" s="30">
        <f t="shared" si="32"/>
        <v>0</v>
      </c>
      <c r="O261" s="30">
        <f t="shared" si="33"/>
        <v>0</v>
      </c>
      <c r="P261" s="30">
        <f t="shared" si="34"/>
        <v>0</v>
      </c>
      <c r="Q261" s="30">
        <f t="shared" si="35"/>
        <v>0</v>
      </c>
      <c r="R261" s="30">
        <f t="shared" si="36"/>
        <v>0</v>
      </c>
      <c r="S261" s="30">
        <f t="shared" si="29"/>
        <v>0</v>
      </c>
      <c r="T261" s="30">
        <f t="shared" si="30"/>
        <v>0</v>
      </c>
      <c r="U261" s="30">
        <f t="shared" si="31"/>
        <v>0</v>
      </c>
      <c r="V261" s="30"/>
    </row>
    <row r="262" spans="1:22" hidden="1" x14ac:dyDescent="0.25">
      <c r="A262" s="72">
        <v>620</v>
      </c>
      <c r="B262" s="12" t="s">
        <v>523</v>
      </c>
      <c r="C262" s="73">
        <v>44927</v>
      </c>
      <c r="D262" s="73">
        <v>73415</v>
      </c>
      <c r="E262" s="31" t="str">
        <f t="shared" si="28"/>
        <v>620 Steckrübe, Kohlrübe</v>
      </c>
      <c r="F262" s="110"/>
      <c r="H262" s="31"/>
      <c r="I262" s="31"/>
      <c r="J262" s="31"/>
      <c r="K262" s="31"/>
      <c r="L262" s="31"/>
      <c r="M262" s="31"/>
      <c r="N262" s="30">
        <f t="shared" si="32"/>
        <v>0</v>
      </c>
      <c r="O262" s="30">
        <f t="shared" si="33"/>
        <v>0</v>
      </c>
      <c r="P262" s="30">
        <f t="shared" si="34"/>
        <v>0</v>
      </c>
      <c r="Q262" s="30">
        <f t="shared" si="35"/>
        <v>0</v>
      </c>
      <c r="R262" s="30">
        <f t="shared" si="36"/>
        <v>0</v>
      </c>
      <c r="S262" s="30">
        <f t="shared" si="29"/>
        <v>0</v>
      </c>
      <c r="T262" s="30">
        <f t="shared" si="30"/>
        <v>0</v>
      </c>
      <c r="U262" s="30">
        <f t="shared" si="31"/>
        <v>0</v>
      </c>
      <c r="V262" s="30"/>
    </row>
    <row r="263" spans="1:22" hidden="1" x14ac:dyDescent="0.25">
      <c r="A263" s="72">
        <v>622</v>
      </c>
      <c r="B263" s="12" t="s">
        <v>524</v>
      </c>
      <c r="C263" s="73">
        <v>44927</v>
      </c>
      <c r="D263" s="73">
        <v>73415</v>
      </c>
      <c r="E263" s="31" t="str">
        <f t="shared" si="28"/>
        <v>622 Tomaten</v>
      </c>
      <c r="F263" s="110"/>
      <c r="H263" s="31"/>
      <c r="I263" s="31"/>
      <c r="J263" s="31"/>
      <c r="K263" s="31"/>
      <c r="L263" s="31"/>
      <c r="M263" s="31"/>
      <c r="N263" s="30">
        <f t="shared" si="32"/>
        <v>0</v>
      </c>
      <c r="O263" s="30">
        <f t="shared" si="33"/>
        <v>0</v>
      </c>
      <c r="P263" s="30">
        <f t="shared" si="34"/>
        <v>0</v>
      </c>
      <c r="Q263" s="30">
        <f t="shared" si="35"/>
        <v>0</v>
      </c>
      <c r="R263" s="30">
        <f t="shared" si="36"/>
        <v>0</v>
      </c>
      <c r="S263" s="30">
        <f t="shared" si="29"/>
        <v>0</v>
      </c>
      <c r="T263" s="30">
        <f t="shared" si="30"/>
        <v>0</v>
      </c>
      <c r="U263" s="30">
        <f t="shared" si="31"/>
        <v>0</v>
      </c>
      <c r="V263" s="30"/>
    </row>
    <row r="264" spans="1:22" hidden="1" x14ac:dyDescent="0.25">
      <c r="A264" s="72">
        <v>623</v>
      </c>
      <c r="B264" s="12" t="s">
        <v>525</v>
      </c>
      <c r="C264" s="73">
        <v>44927</v>
      </c>
      <c r="D264" s="73">
        <v>73415</v>
      </c>
      <c r="E264" s="31" t="str">
        <f t="shared" si="28"/>
        <v>623 Auberginen</v>
      </c>
      <c r="F264" s="110"/>
      <c r="H264" s="31"/>
      <c r="I264" s="31"/>
      <c r="J264" s="31"/>
      <c r="K264" s="31"/>
      <c r="L264" s="31"/>
      <c r="M264" s="31"/>
      <c r="N264" s="30">
        <f t="shared" si="32"/>
        <v>0</v>
      </c>
      <c r="O264" s="30">
        <f t="shared" si="33"/>
        <v>0</v>
      </c>
      <c r="P264" s="30">
        <f t="shared" si="34"/>
        <v>0</v>
      </c>
      <c r="Q264" s="30">
        <f t="shared" si="35"/>
        <v>0</v>
      </c>
      <c r="R264" s="30">
        <f t="shared" si="36"/>
        <v>0</v>
      </c>
      <c r="S264" s="30">
        <f t="shared" si="29"/>
        <v>0</v>
      </c>
      <c r="T264" s="30">
        <f t="shared" si="30"/>
        <v>0</v>
      </c>
      <c r="U264" s="30">
        <f t="shared" si="31"/>
        <v>0</v>
      </c>
      <c r="V264" s="30"/>
    </row>
    <row r="265" spans="1:22" hidden="1" x14ac:dyDescent="0.25">
      <c r="A265" s="72">
        <v>624</v>
      </c>
      <c r="B265" s="12" t="s">
        <v>526</v>
      </c>
      <c r="C265" s="73">
        <v>44927</v>
      </c>
      <c r="D265" s="73">
        <v>73415</v>
      </c>
      <c r="E265" s="31" t="str">
        <f t="shared" si="28"/>
        <v>624 Paprika, Chilli, Peperoni</v>
      </c>
      <c r="F265" s="110"/>
      <c r="H265" s="31"/>
      <c r="I265" s="31"/>
      <c r="J265" s="31"/>
      <c r="K265" s="31"/>
      <c r="L265" s="31"/>
      <c r="M265" s="31"/>
      <c r="N265" s="30">
        <f t="shared" si="32"/>
        <v>0</v>
      </c>
      <c r="O265" s="30">
        <f t="shared" si="33"/>
        <v>0</v>
      </c>
      <c r="P265" s="30">
        <f t="shared" si="34"/>
        <v>0</v>
      </c>
      <c r="Q265" s="30">
        <f t="shared" si="35"/>
        <v>0</v>
      </c>
      <c r="R265" s="30">
        <f t="shared" si="36"/>
        <v>0</v>
      </c>
      <c r="S265" s="30">
        <f t="shared" si="29"/>
        <v>0</v>
      </c>
      <c r="T265" s="30">
        <f t="shared" si="30"/>
        <v>0</v>
      </c>
      <c r="U265" s="30">
        <f t="shared" si="31"/>
        <v>0</v>
      </c>
      <c r="V265" s="30"/>
    </row>
    <row r="266" spans="1:22" hidden="1" x14ac:dyDescent="0.25">
      <c r="A266" s="72">
        <v>625</v>
      </c>
      <c r="B266" s="12" t="s">
        <v>527</v>
      </c>
      <c r="C266" s="73">
        <v>44927</v>
      </c>
      <c r="D266" s="73">
        <v>73415</v>
      </c>
      <c r="E266" s="31" t="str">
        <f t="shared" si="28"/>
        <v>625 Schwarze Tollkirsche</v>
      </c>
      <c r="F266" s="110"/>
      <c r="H266" s="31"/>
      <c r="I266" s="31"/>
      <c r="J266" s="31"/>
      <c r="K266" s="31"/>
      <c r="L266" s="31"/>
      <c r="M266" s="31"/>
      <c r="N266" s="30">
        <f t="shared" si="32"/>
        <v>0</v>
      </c>
      <c r="O266" s="30">
        <f t="shared" si="33"/>
        <v>0</v>
      </c>
      <c r="P266" s="30">
        <f t="shared" si="34"/>
        <v>0</v>
      </c>
      <c r="Q266" s="30">
        <f t="shared" si="35"/>
        <v>0</v>
      </c>
      <c r="R266" s="30">
        <f t="shared" si="36"/>
        <v>0</v>
      </c>
      <c r="S266" s="30">
        <f t="shared" si="29"/>
        <v>0</v>
      </c>
      <c r="T266" s="30">
        <f t="shared" si="30"/>
        <v>0</v>
      </c>
      <c r="U266" s="30">
        <f t="shared" si="31"/>
        <v>0</v>
      </c>
      <c r="V266" s="30"/>
    </row>
    <row r="267" spans="1:22" hidden="1" x14ac:dyDescent="0.25">
      <c r="A267" s="72">
        <v>627</v>
      </c>
      <c r="B267" s="12" t="s">
        <v>528</v>
      </c>
      <c r="C267" s="73">
        <v>44927</v>
      </c>
      <c r="D267" s="73">
        <v>73415</v>
      </c>
      <c r="E267" s="31" t="str">
        <f t="shared" si="28"/>
        <v>627 Gurke (Salatgurke, Einlegegurke)</v>
      </c>
      <c r="F267" s="110"/>
      <c r="H267" s="31"/>
      <c r="I267" s="31"/>
      <c r="J267" s="31"/>
      <c r="K267" s="31"/>
      <c r="L267" s="31"/>
      <c r="M267" s="31"/>
      <c r="N267" s="30">
        <f t="shared" si="32"/>
        <v>0</v>
      </c>
      <c r="O267" s="30">
        <f t="shared" si="33"/>
        <v>0</v>
      </c>
      <c r="P267" s="30">
        <f t="shared" si="34"/>
        <v>0</v>
      </c>
      <c r="Q267" s="30">
        <f t="shared" si="35"/>
        <v>0</v>
      </c>
      <c r="R267" s="30">
        <f t="shared" si="36"/>
        <v>0</v>
      </c>
      <c r="S267" s="30">
        <f t="shared" si="29"/>
        <v>0</v>
      </c>
      <c r="T267" s="30">
        <f t="shared" si="30"/>
        <v>0</v>
      </c>
      <c r="U267" s="30">
        <f t="shared" si="31"/>
        <v>0</v>
      </c>
      <c r="V267" s="30"/>
    </row>
    <row r="268" spans="1:22" hidden="1" x14ac:dyDescent="0.25">
      <c r="A268" s="72">
        <v>628</v>
      </c>
      <c r="B268" s="12" t="s">
        <v>529</v>
      </c>
      <c r="C268" s="73">
        <v>44927</v>
      </c>
      <c r="D268" s="73">
        <v>73415</v>
      </c>
      <c r="E268" s="31" t="str">
        <f t="shared" si="28"/>
        <v>628 Zuckermelone</v>
      </c>
      <c r="F268" s="110"/>
      <c r="H268" s="31"/>
      <c r="I268" s="31"/>
      <c r="J268" s="31"/>
      <c r="K268" s="31"/>
      <c r="L268" s="31"/>
      <c r="M268" s="31"/>
      <c r="N268" s="30">
        <f t="shared" si="32"/>
        <v>0</v>
      </c>
      <c r="O268" s="30">
        <f t="shared" si="33"/>
        <v>0</v>
      </c>
      <c r="P268" s="30">
        <f t="shared" si="34"/>
        <v>0</v>
      </c>
      <c r="Q268" s="30">
        <f t="shared" si="35"/>
        <v>0</v>
      </c>
      <c r="R268" s="30">
        <f t="shared" si="36"/>
        <v>0</v>
      </c>
      <c r="S268" s="30">
        <f t="shared" si="29"/>
        <v>0</v>
      </c>
      <c r="T268" s="30">
        <f t="shared" si="30"/>
        <v>0</v>
      </c>
      <c r="U268" s="30">
        <f t="shared" si="31"/>
        <v>0</v>
      </c>
      <c r="V268" s="30"/>
    </row>
    <row r="269" spans="1:22" hidden="1" x14ac:dyDescent="0.25">
      <c r="A269" s="72">
        <v>629</v>
      </c>
      <c r="B269" s="12" t="s">
        <v>530</v>
      </c>
      <c r="C269" s="73">
        <v>44927</v>
      </c>
      <c r="D269" s="73">
        <v>73415</v>
      </c>
      <c r="E269" s="31" t="str">
        <f t="shared" si="28"/>
        <v>629 Riesenkürbis (Risenkürbis, Hokkaidokürbis)</v>
      </c>
      <c r="F269" s="110"/>
      <c r="H269" s="31"/>
      <c r="I269" s="30"/>
      <c r="J269" s="30"/>
      <c r="K269" s="31"/>
      <c r="L269" s="31"/>
      <c r="M269" s="31"/>
      <c r="N269" s="30">
        <f t="shared" si="32"/>
        <v>0</v>
      </c>
      <c r="O269" s="30">
        <f t="shared" si="33"/>
        <v>0</v>
      </c>
      <c r="P269" s="30">
        <f t="shared" si="34"/>
        <v>0</v>
      </c>
      <c r="Q269" s="30">
        <f t="shared" si="35"/>
        <v>0</v>
      </c>
      <c r="R269" s="30">
        <f t="shared" si="36"/>
        <v>0</v>
      </c>
      <c r="S269" s="30">
        <f t="shared" si="29"/>
        <v>0</v>
      </c>
      <c r="T269" s="30">
        <f t="shared" si="30"/>
        <v>0</v>
      </c>
      <c r="U269" s="30">
        <f t="shared" si="31"/>
        <v>0</v>
      </c>
      <c r="V269" s="30"/>
    </row>
    <row r="270" spans="1:22" hidden="1" x14ac:dyDescent="0.25">
      <c r="A270" s="72">
        <v>630</v>
      </c>
      <c r="B270" s="12" t="s">
        <v>531</v>
      </c>
      <c r="C270" s="73">
        <v>44927</v>
      </c>
      <c r="D270" s="73">
        <v>73415</v>
      </c>
      <c r="E270" s="31" t="str">
        <f t="shared" si="28"/>
        <v>630 Gartenkürbis (Gartenkürbis,Zucchini,Steirischer-,Spaghetti-,Zierkürbis)</v>
      </c>
      <c r="F270" s="110"/>
      <c r="H270" s="31"/>
      <c r="I270" s="30"/>
      <c r="J270" s="30"/>
      <c r="K270" s="30"/>
      <c r="L270" s="31"/>
      <c r="M270" s="1"/>
      <c r="N270" s="30">
        <f t="shared" si="32"/>
        <v>0</v>
      </c>
      <c r="O270" s="30">
        <f t="shared" si="33"/>
        <v>0</v>
      </c>
      <c r="P270" s="30">
        <f t="shared" si="34"/>
        <v>0</v>
      </c>
      <c r="Q270" s="30">
        <f t="shared" si="35"/>
        <v>0</v>
      </c>
      <c r="R270" s="30">
        <f t="shared" si="36"/>
        <v>0</v>
      </c>
      <c r="S270" s="30">
        <f t="shared" si="29"/>
        <v>0</v>
      </c>
      <c r="T270" s="30">
        <f t="shared" si="30"/>
        <v>0</v>
      </c>
      <c r="U270" s="30">
        <f t="shared" si="31"/>
        <v>0</v>
      </c>
      <c r="V270" s="30"/>
    </row>
    <row r="271" spans="1:22" hidden="1" x14ac:dyDescent="0.25">
      <c r="A271" s="72">
        <v>631</v>
      </c>
      <c r="B271" s="12" t="s">
        <v>532</v>
      </c>
      <c r="C271" s="73">
        <v>44927</v>
      </c>
      <c r="D271" s="73">
        <v>73415</v>
      </c>
      <c r="E271" s="31" t="str">
        <f t="shared" si="28"/>
        <v>631 Melone (Wassermelone)</v>
      </c>
      <c r="F271" s="110"/>
      <c r="H271" s="31"/>
      <c r="I271" s="30"/>
      <c r="J271" s="30"/>
      <c r="K271" s="30"/>
      <c r="L271" s="31"/>
      <c r="M271" s="1"/>
      <c r="N271" s="30">
        <f t="shared" si="32"/>
        <v>0</v>
      </c>
      <c r="O271" s="30">
        <f t="shared" si="33"/>
        <v>0</v>
      </c>
      <c r="P271" s="30">
        <f t="shared" si="34"/>
        <v>0</v>
      </c>
      <c r="Q271" s="30">
        <f t="shared" si="35"/>
        <v>0</v>
      </c>
      <c r="R271" s="30">
        <f t="shared" si="36"/>
        <v>0</v>
      </c>
      <c r="S271" s="30">
        <f t="shared" si="29"/>
        <v>0</v>
      </c>
      <c r="T271" s="30">
        <f t="shared" si="30"/>
        <v>0</v>
      </c>
      <c r="U271" s="30">
        <f t="shared" si="31"/>
        <v>0</v>
      </c>
      <c r="V271" s="30"/>
    </row>
    <row r="272" spans="1:22" hidden="1" x14ac:dyDescent="0.25">
      <c r="A272" s="72">
        <v>633</v>
      </c>
      <c r="B272" s="12" t="s">
        <v>533</v>
      </c>
      <c r="C272" s="73">
        <v>44927</v>
      </c>
      <c r="D272" s="73">
        <v>73415</v>
      </c>
      <c r="E272" s="31" t="str">
        <f t="shared" si="28"/>
        <v>633 Lauch (Speise-Zwiebel, Schalotte, Lauch, Knoblauch, Schnittlauch, Winterheckenzwiebel, Bärlauch)</v>
      </c>
      <c r="F272" s="110"/>
      <c r="H272" s="31"/>
      <c r="I272" s="30"/>
      <c r="J272" s="30"/>
      <c r="K272" s="30"/>
      <c r="L272" s="31"/>
      <c r="M272" s="1"/>
      <c r="N272" s="30">
        <f t="shared" si="32"/>
        <v>0</v>
      </c>
      <c r="O272" s="30">
        <f t="shared" si="33"/>
        <v>0</v>
      </c>
      <c r="P272" s="30">
        <f t="shared" si="34"/>
        <v>0</v>
      </c>
      <c r="Q272" s="30">
        <f t="shared" si="35"/>
        <v>0</v>
      </c>
      <c r="R272" s="30">
        <f t="shared" si="36"/>
        <v>0</v>
      </c>
      <c r="S272" s="30">
        <f t="shared" si="29"/>
        <v>0</v>
      </c>
      <c r="T272" s="30">
        <f t="shared" si="30"/>
        <v>0</v>
      </c>
      <c r="U272" s="30">
        <f t="shared" si="31"/>
        <v>0</v>
      </c>
      <c r="V272" s="30"/>
    </row>
    <row r="273" spans="1:22" hidden="1" x14ac:dyDescent="0.25">
      <c r="A273" s="72">
        <v>634</v>
      </c>
      <c r="B273" s="12" t="s">
        <v>534</v>
      </c>
      <c r="C273" s="73">
        <v>44927</v>
      </c>
      <c r="D273" s="73">
        <v>73415</v>
      </c>
      <c r="E273" s="31" t="str">
        <f t="shared" si="28"/>
        <v>634 Möhre (Möhre/Karotte, Futtermöhre)</v>
      </c>
      <c r="F273" s="110"/>
      <c r="H273" s="31"/>
      <c r="I273" s="30"/>
      <c r="J273" s="30"/>
      <c r="K273" s="30"/>
      <c r="L273" s="31"/>
      <c r="M273" s="1"/>
      <c r="N273" s="30">
        <f t="shared" si="32"/>
        <v>0</v>
      </c>
      <c r="O273" s="30">
        <f t="shared" si="33"/>
        <v>0</v>
      </c>
      <c r="P273" s="30">
        <f t="shared" si="34"/>
        <v>0</v>
      </c>
      <c r="Q273" s="30">
        <f t="shared" si="35"/>
        <v>0</v>
      </c>
      <c r="R273" s="30">
        <f t="shared" si="36"/>
        <v>0</v>
      </c>
      <c r="S273" s="30">
        <f t="shared" si="29"/>
        <v>0</v>
      </c>
      <c r="T273" s="30">
        <f t="shared" si="30"/>
        <v>0</v>
      </c>
      <c r="U273" s="30">
        <f t="shared" si="31"/>
        <v>0</v>
      </c>
      <c r="V273" s="30"/>
    </row>
    <row r="274" spans="1:22" hidden="1" x14ac:dyDescent="0.25">
      <c r="A274" s="72">
        <v>636</v>
      </c>
      <c r="B274" s="12" t="s">
        <v>535</v>
      </c>
      <c r="C274" s="73">
        <v>44927</v>
      </c>
      <c r="D274" s="73">
        <v>73415</v>
      </c>
      <c r="E274" s="31" t="str">
        <f t="shared" si="28"/>
        <v>636 Feldsalat/Ackersalat/ Rapunzel</v>
      </c>
      <c r="F274" s="110"/>
      <c r="H274" s="30"/>
      <c r="I274" s="30"/>
      <c r="J274" s="30"/>
      <c r="K274" s="30"/>
      <c r="L274" s="30"/>
      <c r="N274" s="30">
        <f t="shared" si="32"/>
        <v>0</v>
      </c>
      <c r="O274" s="30">
        <f t="shared" si="33"/>
        <v>0</v>
      </c>
      <c r="P274" s="30">
        <f t="shared" si="34"/>
        <v>0</v>
      </c>
      <c r="Q274" s="30">
        <f t="shared" si="35"/>
        <v>0</v>
      </c>
      <c r="R274" s="30">
        <f t="shared" si="36"/>
        <v>0</v>
      </c>
      <c r="S274" s="30">
        <f t="shared" si="29"/>
        <v>0</v>
      </c>
      <c r="T274" s="30">
        <f t="shared" si="30"/>
        <v>0</v>
      </c>
      <c r="U274" s="30">
        <f t="shared" si="31"/>
        <v>0</v>
      </c>
      <c r="V274" s="30"/>
    </row>
    <row r="275" spans="1:22" hidden="1" x14ac:dyDescent="0.25">
      <c r="A275" s="72">
        <v>637</v>
      </c>
      <c r="B275" s="12" t="s">
        <v>536</v>
      </c>
      <c r="C275" s="73">
        <v>44927</v>
      </c>
      <c r="D275" s="73">
        <v>73415</v>
      </c>
      <c r="E275" s="31" t="str">
        <f t="shared" si="28"/>
        <v>637 Lattich (Garten-Salat/Lattich, Lollo Rosso, Romana-Salat/Römischer Salat)</v>
      </c>
      <c r="F275" s="110"/>
      <c r="H275" s="30"/>
      <c r="I275" s="30"/>
      <c r="J275" s="30"/>
      <c r="K275" s="30"/>
      <c r="L275" s="30"/>
      <c r="N275" s="30">
        <f t="shared" si="32"/>
        <v>0</v>
      </c>
      <c r="O275" s="30">
        <f t="shared" si="33"/>
        <v>0</v>
      </c>
      <c r="P275" s="30">
        <f t="shared" si="34"/>
        <v>0</v>
      </c>
      <c r="Q275" s="30">
        <f t="shared" si="35"/>
        <v>0</v>
      </c>
      <c r="R275" s="30">
        <f t="shared" si="36"/>
        <v>0</v>
      </c>
      <c r="S275" s="30">
        <f t="shared" si="29"/>
        <v>0</v>
      </c>
      <c r="T275" s="30">
        <f t="shared" si="30"/>
        <v>0</v>
      </c>
      <c r="U275" s="30">
        <f t="shared" si="31"/>
        <v>0</v>
      </c>
      <c r="V275" s="30"/>
    </row>
    <row r="276" spans="1:22" hidden="1" x14ac:dyDescent="0.25">
      <c r="A276" s="72">
        <v>638</v>
      </c>
      <c r="B276" s="12" t="s">
        <v>537</v>
      </c>
      <c r="C276" s="73">
        <v>44927</v>
      </c>
      <c r="D276" s="73">
        <v>73415</v>
      </c>
      <c r="E276" s="31" t="str">
        <f t="shared" si="28"/>
        <v>638 Spinat</v>
      </c>
      <c r="F276" s="110"/>
      <c r="H276" s="30"/>
      <c r="I276" s="30"/>
      <c r="J276" s="30"/>
      <c r="K276" s="30"/>
      <c r="L276" s="30"/>
      <c r="N276" s="30">
        <f t="shared" si="32"/>
        <v>0</v>
      </c>
      <c r="O276" s="30">
        <f t="shared" si="33"/>
        <v>0</v>
      </c>
      <c r="P276" s="30">
        <f t="shared" si="34"/>
        <v>0</v>
      </c>
      <c r="Q276" s="30">
        <f t="shared" si="35"/>
        <v>0</v>
      </c>
      <c r="R276" s="30">
        <f t="shared" si="36"/>
        <v>0</v>
      </c>
      <c r="S276" s="30">
        <f t="shared" si="29"/>
        <v>0</v>
      </c>
      <c r="T276" s="30">
        <f t="shared" si="30"/>
        <v>0</v>
      </c>
      <c r="U276" s="30">
        <f t="shared" si="31"/>
        <v>0</v>
      </c>
      <c r="V276" s="30"/>
    </row>
    <row r="277" spans="1:22" hidden="1" x14ac:dyDescent="0.25">
      <c r="A277" s="72">
        <v>639</v>
      </c>
      <c r="B277" s="12" t="s">
        <v>440</v>
      </c>
      <c r="C277" s="73">
        <v>44927</v>
      </c>
      <c r="D277" s="73">
        <v>73415</v>
      </c>
      <c r="E277" s="31" t="str">
        <f t="shared" si="28"/>
        <v>639 Mangold, Rote Beete/Rote Rübe</v>
      </c>
      <c r="F277" s="110"/>
      <c r="H277" s="30"/>
      <c r="I277" s="30"/>
      <c r="J277" s="30"/>
      <c r="K277" s="30"/>
      <c r="L277" s="30"/>
      <c r="N277" s="30">
        <f t="shared" si="32"/>
        <v>0</v>
      </c>
      <c r="O277" s="30">
        <f t="shared" si="33"/>
        <v>0</v>
      </c>
      <c r="P277" s="30">
        <f t="shared" si="34"/>
        <v>0</v>
      </c>
      <c r="Q277" s="30">
        <f t="shared" si="35"/>
        <v>0</v>
      </c>
      <c r="R277" s="30" t="str">
        <f t="shared" si="36"/>
        <v>Gattung Rüben</v>
      </c>
      <c r="S277" s="30">
        <f t="shared" si="29"/>
        <v>0</v>
      </c>
      <c r="T277" s="30">
        <f t="shared" si="30"/>
        <v>0</v>
      </c>
      <c r="U277" s="30">
        <f t="shared" si="31"/>
        <v>0</v>
      </c>
      <c r="V277" s="30"/>
    </row>
    <row r="278" spans="1:22" hidden="1" x14ac:dyDescent="0.25">
      <c r="A278" s="72">
        <v>640</v>
      </c>
      <c r="B278" s="12" t="s">
        <v>538</v>
      </c>
      <c r="C278" s="73">
        <v>44927</v>
      </c>
      <c r="D278" s="73">
        <v>73415</v>
      </c>
      <c r="E278" s="31" t="str">
        <f t="shared" si="28"/>
        <v>640 Melde (Garten-Melde)</v>
      </c>
      <c r="F278" s="110"/>
      <c r="H278" s="30"/>
      <c r="I278" s="30"/>
      <c r="J278" s="30"/>
      <c r="K278" s="30"/>
      <c r="L278" s="30"/>
      <c r="N278" s="30">
        <f t="shared" si="32"/>
        <v>0</v>
      </c>
      <c r="O278" s="30">
        <f t="shared" si="33"/>
        <v>0</v>
      </c>
      <c r="P278" s="30">
        <f t="shared" si="34"/>
        <v>0</v>
      </c>
      <c r="Q278" s="30">
        <f t="shared" si="35"/>
        <v>0</v>
      </c>
      <c r="R278" s="30">
        <f t="shared" si="36"/>
        <v>0</v>
      </c>
      <c r="S278" s="30">
        <f t="shared" si="29"/>
        <v>0</v>
      </c>
      <c r="T278" s="30">
        <f t="shared" si="30"/>
        <v>0</v>
      </c>
      <c r="U278" s="30">
        <f t="shared" si="31"/>
        <v>0</v>
      </c>
      <c r="V278" s="30"/>
    </row>
    <row r="279" spans="1:22" hidden="1" x14ac:dyDescent="0.25">
      <c r="A279" s="72">
        <v>641</v>
      </c>
      <c r="B279" s="12" t="s">
        <v>539</v>
      </c>
      <c r="C279" s="73">
        <v>44927</v>
      </c>
      <c r="D279" s="73">
        <v>73415</v>
      </c>
      <c r="E279" s="31" t="str">
        <f t="shared" si="28"/>
        <v>641 Sellerie (Knollen-Sellerie, Bleich-Sellerie, Stangen-Sellerie)</v>
      </c>
      <c r="F279" s="110"/>
      <c r="H279" s="30"/>
      <c r="I279" s="30"/>
      <c r="J279" s="30"/>
      <c r="K279" s="30"/>
      <c r="L279" s="30"/>
      <c r="N279" s="30">
        <f t="shared" si="32"/>
        <v>0</v>
      </c>
      <c r="O279" s="30">
        <f t="shared" si="33"/>
        <v>0</v>
      </c>
      <c r="P279" s="30">
        <f t="shared" si="34"/>
        <v>0</v>
      </c>
      <c r="Q279" s="30">
        <f t="shared" si="35"/>
        <v>0</v>
      </c>
      <c r="R279" s="30">
        <f t="shared" si="36"/>
        <v>0</v>
      </c>
      <c r="S279" s="30">
        <f t="shared" si="29"/>
        <v>0</v>
      </c>
      <c r="T279" s="30">
        <f t="shared" si="30"/>
        <v>0</v>
      </c>
      <c r="U279" s="30">
        <f t="shared" si="31"/>
        <v>0</v>
      </c>
      <c r="V279" s="30"/>
    </row>
    <row r="280" spans="1:22" hidden="1" x14ac:dyDescent="0.25">
      <c r="A280" s="72">
        <v>642</v>
      </c>
      <c r="B280" s="12" t="s">
        <v>540</v>
      </c>
      <c r="C280" s="73">
        <v>44927</v>
      </c>
      <c r="D280" s="73">
        <v>73415</v>
      </c>
      <c r="E280" s="31" t="str">
        <f t="shared" si="28"/>
        <v>642 Ampfer (Wiesen-Sauerampfer)</v>
      </c>
      <c r="F280" s="110"/>
      <c r="H280" s="30"/>
      <c r="I280" s="30"/>
      <c r="J280" s="30"/>
      <c r="K280" s="30"/>
      <c r="L280" s="30"/>
      <c r="N280" s="30">
        <f t="shared" si="32"/>
        <v>0</v>
      </c>
      <c r="O280" s="30">
        <f t="shared" si="33"/>
        <v>0</v>
      </c>
      <c r="P280" s="30">
        <f t="shared" si="34"/>
        <v>0</v>
      </c>
      <c r="Q280" s="30">
        <f t="shared" si="35"/>
        <v>0</v>
      </c>
      <c r="R280" s="30">
        <f t="shared" si="36"/>
        <v>0</v>
      </c>
      <c r="S280" s="30">
        <f t="shared" si="29"/>
        <v>0</v>
      </c>
      <c r="T280" s="30">
        <f t="shared" si="30"/>
        <v>0</v>
      </c>
      <c r="U280" s="30">
        <f t="shared" si="31"/>
        <v>0</v>
      </c>
      <c r="V280" s="30"/>
    </row>
    <row r="281" spans="1:22" hidden="1" x14ac:dyDescent="0.25">
      <c r="A281" s="72">
        <v>643</v>
      </c>
      <c r="B281" s="12" t="s">
        <v>541</v>
      </c>
      <c r="C281" s="73">
        <v>44927</v>
      </c>
      <c r="D281" s="73">
        <v>73415</v>
      </c>
      <c r="E281" s="31" t="str">
        <f t="shared" si="28"/>
        <v>643 Pastinaken</v>
      </c>
      <c r="F281" s="110"/>
      <c r="H281" s="30"/>
      <c r="I281" s="30"/>
      <c r="J281" s="30"/>
      <c r="K281" s="30"/>
      <c r="L281" s="30"/>
      <c r="N281" s="30">
        <f t="shared" si="32"/>
        <v>0</v>
      </c>
      <c r="O281" s="30">
        <f t="shared" si="33"/>
        <v>0</v>
      </c>
      <c r="P281" s="30">
        <f t="shared" si="34"/>
        <v>0</v>
      </c>
      <c r="Q281" s="30">
        <f t="shared" si="35"/>
        <v>0</v>
      </c>
      <c r="R281" s="30">
        <f t="shared" si="36"/>
        <v>0</v>
      </c>
      <c r="S281" s="30">
        <f t="shared" si="29"/>
        <v>0</v>
      </c>
      <c r="T281" s="30">
        <f t="shared" si="30"/>
        <v>0</v>
      </c>
      <c r="U281" s="30">
        <f t="shared" si="31"/>
        <v>0</v>
      </c>
      <c r="V281" s="30"/>
    </row>
    <row r="282" spans="1:22" hidden="1" x14ac:dyDescent="0.25">
      <c r="A282" s="72">
        <v>644</v>
      </c>
      <c r="B282" s="12" t="s">
        <v>542</v>
      </c>
      <c r="C282" s="73">
        <v>44927</v>
      </c>
      <c r="D282" s="73">
        <v>73415</v>
      </c>
      <c r="E282" s="31" t="str">
        <f t="shared" si="28"/>
        <v>644 Zichorien/Wegwarten (Chicoree, Radiccio, krausblättrige Endivie, ganzblättrige Endivie, Zichorie)</v>
      </c>
      <c r="F282" s="110"/>
      <c r="H282" s="30"/>
      <c r="I282" s="30"/>
      <c r="J282" s="30"/>
      <c r="K282" s="30"/>
      <c r="L282" s="30"/>
      <c r="N282" s="30">
        <f t="shared" si="32"/>
        <v>0</v>
      </c>
      <c r="O282" s="30">
        <f t="shared" si="33"/>
        <v>0</v>
      </c>
      <c r="P282" s="30">
        <f t="shared" si="34"/>
        <v>0</v>
      </c>
      <c r="Q282" s="30">
        <f t="shared" si="35"/>
        <v>0</v>
      </c>
      <c r="R282" s="30">
        <f t="shared" si="36"/>
        <v>0</v>
      </c>
      <c r="S282" s="30">
        <f t="shared" si="29"/>
        <v>0</v>
      </c>
      <c r="T282" s="30">
        <f t="shared" si="30"/>
        <v>0</v>
      </c>
      <c r="U282" s="30">
        <f t="shared" si="31"/>
        <v>0</v>
      </c>
      <c r="V282" s="30"/>
    </row>
    <row r="283" spans="1:22" hidden="1" x14ac:dyDescent="0.25">
      <c r="A283" s="72">
        <v>646</v>
      </c>
      <c r="B283" s="12" t="s">
        <v>543</v>
      </c>
      <c r="C283" s="73">
        <v>44927</v>
      </c>
      <c r="D283" s="73">
        <v>73415</v>
      </c>
      <c r="E283" s="31" t="str">
        <f t="shared" si="28"/>
        <v>646 Meerettich</v>
      </c>
      <c r="F283" s="110"/>
      <c r="H283" s="30"/>
      <c r="I283" s="30"/>
      <c r="J283" s="30"/>
      <c r="K283" s="30"/>
      <c r="L283" s="30"/>
      <c r="N283" s="30">
        <f t="shared" si="32"/>
        <v>0</v>
      </c>
      <c r="O283" s="30">
        <f t="shared" si="33"/>
        <v>0</v>
      </c>
      <c r="P283" s="30">
        <f t="shared" si="34"/>
        <v>0</v>
      </c>
      <c r="Q283" s="30">
        <f t="shared" si="35"/>
        <v>0</v>
      </c>
      <c r="R283" s="30">
        <f t="shared" si="36"/>
        <v>0</v>
      </c>
      <c r="S283" s="30">
        <f t="shared" si="29"/>
        <v>0</v>
      </c>
      <c r="T283" s="30">
        <f t="shared" si="30"/>
        <v>0</v>
      </c>
      <c r="U283" s="30">
        <f t="shared" si="31"/>
        <v>0</v>
      </c>
      <c r="V283" s="30"/>
    </row>
    <row r="284" spans="1:22" hidden="1" x14ac:dyDescent="0.25">
      <c r="A284" s="72">
        <v>647</v>
      </c>
      <c r="B284" s="12" t="s">
        <v>544</v>
      </c>
      <c r="C284" s="73">
        <v>44927</v>
      </c>
      <c r="D284" s="73">
        <v>73415</v>
      </c>
      <c r="E284" s="31" t="str">
        <f t="shared" si="28"/>
        <v>647 Schwarzwurzeln</v>
      </c>
      <c r="F284" s="110"/>
      <c r="H284" s="30"/>
      <c r="I284" s="30"/>
      <c r="J284" s="30"/>
      <c r="K284" s="30"/>
      <c r="L284" s="30"/>
      <c r="N284" s="30">
        <f t="shared" si="32"/>
        <v>0</v>
      </c>
      <c r="O284" s="30">
        <f t="shared" si="33"/>
        <v>0</v>
      </c>
      <c r="P284" s="30">
        <f t="shared" si="34"/>
        <v>0</v>
      </c>
      <c r="Q284" s="30">
        <f t="shared" si="35"/>
        <v>0</v>
      </c>
      <c r="R284" s="30">
        <f t="shared" si="36"/>
        <v>0</v>
      </c>
      <c r="S284" s="30">
        <f t="shared" si="29"/>
        <v>0</v>
      </c>
      <c r="T284" s="30">
        <f t="shared" si="30"/>
        <v>0</v>
      </c>
      <c r="U284" s="30">
        <f t="shared" si="31"/>
        <v>0</v>
      </c>
      <c r="V284" s="30"/>
    </row>
    <row r="285" spans="1:22" hidden="1" x14ac:dyDescent="0.25">
      <c r="A285" s="72">
        <v>648</v>
      </c>
      <c r="B285" s="12" t="s">
        <v>545</v>
      </c>
      <c r="C285" s="73">
        <v>44927</v>
      </c>
      <c r="D285" s="73">
        <v>73415</v>
      </c>
      <c r="E285" s="31" t="str">
        <f t="shared" si="28"/>
        <v>648 Fenchel (Gemüsefenchel,Körnerfenchel)</v>
      </c>
      <c r="F285" s="110"/>
      <c r="H285" s="30"/>
      <c r="I285" s="30"/>
      <c r="J285" s="30"/>
      <c r="K285" s="30"/>
      <c r="L285" s="30"/>
      <c r="N285" s="30">
        <f t="shared" si="32"/>
        <v>0</v>
      </c>
      <c r="O285" s="30">
        <f t="shared" si="33"/>
        <v>0</v>
      </c>
      <c r="P285" s="30">
        <f t="shared" si="34"/>
        <v>0</v>
      </c>
      <c r="Q285" s="30">
        <f t="shared" si="35"/>
        <v>0</v>
      </c>
      <c r="R285" s="30">
        <f t="shared" si="36"/>
        <v>0</v>
      </c>
      <c r="S285" s="30">
        <f t="shared" si="29"/>
        <v>0</v>
      </c>
      <c r="T285" s="30">
        <f t="shared" si="30"/>
        <v>0</v>
      </c>
      <c r="U285" s="30">
        <f t="shared" si="31"/>
        <v>0</v>
      </c>
      <c r="V285" s="30"/>
    </row>
    <row r="286" spans="1:22" hidden="1" x14ac:dyDescent="0.25">
      <c r="A286" s="72">
        <v>649</v>
      </c>
      <c r="B286" s="12" t="s">
        <v>546</v>
      </c>
      <c r="C286" s="73">
        <v>44927</v>
      </c>
      <c r="D286" s="73">
        <v>73415</v>
      </c>
      <c r="E286" s="31" t="str">
        <f t="shared" si="28"/>
        <v>649 Gemüserübsen  (z.B. Stoppel-,Weiße-, Bayerische-, Herbst- und Mairübe, Chinakohl, Pak-Choi)</v>
      </c>
      <c r="F286" s="110"/>
      <c r="H286" s="30"/>
      <c r="I286" s="30"/>
      <c r="J286" s="30"/>
      <c r="K286" s="30"/>
      <c r="L286" s="30"/>
      <c r="N286" s="30">
        <f t="shared" si="32"/>
        <v>0</v>
      </c>
      <c r="O286" s="30">
        <f t="shared" si="33"/>
        <v>0</v>
      </c>
      <c r="P286" s="30">
        <f t="shared" si="34"/>
        <v>0</v>
      </c>
      <c r="Q286" s="30">
        <f t="shared" si="35"/>
        <v>0</v>
      </c>
      <c r="R286" s="30">
        <f t="shared" si="36"/>
        <v>0</v>
      </c>
      <c r="S286" s="30">
        <f t="shared" si="29"/>
        <v>0</v>
      </c>
      <c r="T286" s="30">
        <f t="shared" si="30"/>
        <v>0</v>
      </c>
      <c r="U286" s="30">
        <f t="shared" si="31"/>
        <v>0</v>
      </c>
      <c r="V286" s="30"/>
    </row>
    <row r="287" spans="1:22" hidden="1" x14ac:dyDescent="0.25">
      <c r="A287" s="72">
        <v>651</v>
      </c>
      <c r="B287" s="12" t="s">
        <v>547</v>
      </c>
      <c r="C287" s="73">
        <v>44927</v>
      </c>
      <c r="D287" s="73">
        <v>73415</v>
      </c>
      <c r="E287" s="31" t="str">
        <f t="shared" si="28"/>
        <v>651 Dill/Gurkenkraut</v>
      </c>
      <c r="F287" s="110"/>
      <c r="H287" s="30"/>
      <c r="I287" s="30"/>
      <c r="J287" s="30"/>
      <c r="K287" s="30"/>
      <c r="L287" s="30"/>
      <c r="N287" s="30">
        <f t="shared" si="32"/>
        <v>0</v>
      </c>
      <c r="O287" s="30">
        <f t="shared" si="33"/>
        <v>0</v>
      </c>
      <c r="P287" s="30">
        <f t="shared" si="34"/>
        <v>0</v>
      </c>
      <c r="Q287" s="30">
        <f t="shared" si="35"/>
        <v>0</v>
      </c>
      <c r="R287" s="30">
        <f t="shared" si="36"/>
        <v>0</v>
      </c>
      <c r="S287" s="30">
        <f t="shared" si="29"/>
        <v>0</v>
      </c>
      <c r="T287" s="30">
        <f t="shared" si="30"/>
        <v>0</v>
      </c>
      <c r="U287" s="30">
        <f t="shared" si="31"/>
        <v>0</v>
      </c>
      <c r="V287" s="30"/>
    </row>
    <row r="288" spans="1:22" hidden="1" x14ac:dyDescent="0.25">
      <c r="A288" s="72">
        <v>652</v>
      </c>
      <c r="B288" s="12" t="s">
        <v>548</v>
      </c>
      <c r="C288" s="73">
        <v>44927</v>
      </c>
      <c r="D288" s="73">
        <v>73415</v>
      </c>
      <c r="E288" s="31" t="str">
        <f t="shared" si="28"/>
        <v>652 Kerbel (Kerbel,echter Kerbel,Wiesenkerbel)</v>
      </c>
      <c r="F288" s="110"/>
      <c r="H288" s="30"/>
      <c r="I288" s="30"/>
      <c r="J288" s="30"/>
      <c r="K288" s="30"/>
      <c r="L288" s="30"/>
      <c r="N288" s="30">
        <f t="shared" si="32"/>
        <v>0</v>
      </c>
      <c r="O288" s="30">
        <f t="shared" si="33"/>
        <v>0</v>
      </c>
      <c r="P288" s="30">
        <f t="shared" si="34"/>
        <v>0</v>
      </c>
      <c r="Q288" s="30">
        <f t="shared" si="35"/>
        <v>0</v>
      </c>
      <c r="R288" s="30">
        <f t="shared" si="36"/>
        <v>0</v>
      </c>
      <c r="S288" s="30">
        <f t="shared" si="29"/>
        <v>0</v>
      </c>
      <c r="T288" s="30">
        <f t="shared" si="30"/>
        <v>0</v>
      </c>
      <c r="U288" s="30">
        <f t="shared" si="31"/>
        <v>0</v>
      </c>
      <c r="V288" s="30"/>
    </row>
    <row r="289" spans="1:22" hidden="1" x14ac:dyDescent="0.25">
      <c r="A289" s="72">
        <v>653</v>
      </c>
      <c r="B289" s="12" t="s">
        <v>549</v>
      </c>
      <c r="C289" s="73">
        <v>44927</v>
      </c>
      <c r="D289" s="73">
        <v>73415</v>
      </c>
      <c r="E289" s="31" t="str">
        <f t="shared" si="28"/>
        <v>653 Anis</v>
      </c>
      <c r="F289" s="110"/>
      <c r="H289" s="30"/>
      <c r="I289" s="30"/>
      <c r="J289" s="30"/>
      <c r="K289" s="30"/>
      <c r="L289" s="30"/>
      <c r="N289" s="30">
        <f t="shared" si="32"/>
        <v>0</v>
      </c>
      <c r="O289" s="30">
        <f t="shared" si="33"/>
        <v>0</v>
      </c>
      <c r="P289" s="30">
        <f t="shared" si="34"/>
        <v>0</v>
      </c>
      <c r="Q289" s="30">
        <f t="shared" si="35"/>
        <v>0</v>
      </c>
      <c r="R289" s="30">
        <f t="shared" si="36"/>
        <v>0</v>
      </c>
      <c r="S289" s="30">
        <f t="shared" si="29"/>
        <v>0</v>
      </c>
      <c r="T289" s="30">
        <f t="shared" si="30"/>
        <v>0</v>
      </c>
      <c r="U289" s="30">
        <f t="shared" si="31"/>
        <v>0</v>
      </c>
      <c r="V289" s="30"/>
    </row>
    <row r="290" spans="1:22" hidden="1" x14ac:dyDescent="0.25">
      <c r="A290" s="72">
        <v>654</v>
      </c>
      <c r="B290" s="12" t="s">
        <v>550</v>
      </c>
      <c r="C290" s="73">
        <v>44927</v>
      </c>
      <c r="D290" s="73">
        <v>73415</v>
      </c>
      <c r="E290" s="31" t="str">
        <f t="shared" si="28"/>
        <v>654 Kümmel</v>
      </c>
      <c r="F290" s="110"/>
      <c r="H290" s="30"/>
      <c r="I290" s="30"/>
      <c r="J290" s="30"/>
      <c r="K290" s="30"/>
      <c r="L290" s="30"/>
      <c r="N290" s="30">
        <f t="shared" si="32"/>
        <v>0</v>
      </c>
      <c r="O290" s="30">
        <f t="shared" si="33"/>
        <v>0</v>
      </c>
      <c r="P290" s="30">
        <f t="shared" si="34"/>
        <v>0</v>
      </c>
      <c r="Q290" s="30">
        <f t="shared" si="35"/>
        <v>0</v>
      </c>
      <c r="R290" s="30">
        <f t="shared" si="36"/>
        <v>0</v>
      </c>
      <c r="S290" s="30">
        <f t="shared" si="29"/>
        <v>0</v>
      </c>
      <c r="T290" s="30">
        <f t="shared" si="30"/>
        <v>0</v>
      </c>
      <c r="U290" s="30">
        <f t="shared" si="31"/>
        <v>0</v>
      </c>
      <c r="V290" s="30"/>
    </row>
    <row r="291" spans="1:22" hidden="1" x14ac:dyDescent="0.25">
      <c r="A291" s="72">
        <v>655</v>
      </c>
      <c r="B291" s="12" t="s">
        <v>551</v>
      </c>
      <c r="C291" s="73">
        <v>44927</v>
      </c>
      <c r="D291" s="73">
        <v>73415</v>
      </c>
      <c r="E291" s="31" t="str">
        <f t="shared" si="28"/>
        <v>655 Kreuzkümmel</v>
      </c>
      <c r="F291" s="110"/>
      <c r="H291" s="30"/>
      <c r="I291" s="30"/>
      <c r="J291" s="30"/>
      <c r="K291" s="30"/>
      <c r="L291" s="30"/>
      <c r="N291" s="30">
        <f t="shared" si="32"/>
        <v>0</v>
      </c>
      <c r="O291" s="30">
        <f t="shared" si="33"/>
        <v>0</v>
      </c>
      <c r="P291" s="30">
        <f t="shared" si="34"/>
        <v>0</v>
      </c>
      <c r="Q291" s="30">
        <f t="shared" si="35"/>
        <v>0</v>
      </c>
      <c r="R291" s="30">
        <f t="shared" si="36"/>
        <v>0</v>
      </c>
      <c r="S291" s="30">
        <f t="shared" si="29"/>
        <v>0</v>
      </c>
      <c r="T291" s="30">
        <f t="shared" si="30"/>
        <v>0</v>
      </c>
      <c r="U291" s="30">
        <f t="shared" si="31"/>
        <v>0</v>
      </c>
      <c r="V291" s="30"/>
    </row>
    <row r="292" spans="1:22" hidden="1" x14ac:dyDescent="0.25">
      <c r="A292" s="72">
        <v>656</v>
      </c>
      <c r="B292" s="12" t="s">
        <v>552</v>
      </c>
      <c r="C292" s="73">
        <v>44927</v>
      </c>
      <c r="D292" s="73">
        <v>73415</v>
      </c>
      <c r="E292" s="31" t="str">
        <f t="shared" si="28"/>
        <v>656 Schwarzkümmel (Echter Schwarzkümmel, Jungfer im Grünen)</v>
      </c>
      <c r="F292" s="110"/>
      <c r="H292" s="30"/>
      <c r="I292" s="30"/>
      <c r="J292" s="30"/>
      <c r="K292" s="30"/>
      <c r="L292" s="30"/>
      <c r="N292" s="30">
        <f t="shared" si="32"/>
        <v>0</v>
      </c>
      <c r="O292" s="30">
        <f t="shared" si="33"/>
        <v>0</v>
      </c>
      <c r="P292" s="30">
        <f t="shared" si="34"/>
        <v>0</v>
      </c>
      <c r="Q292" s="30">
        <f t="shared" si="35"/>
        <v>0</v>
      </c>
      <c r="R292" s="30">
        <f t="shared" si="36"/>
        <v>0</v>
      </c>
      <c r="S292" s="30">
        <f t="shared" si="29"/>
        <v>0</v>
      </c>
      <c r="T292" s="30">
        <f t="shared" si="30"/>
        <v>0</v>
      </c>
      <c r="U292" s="30">
        <f t="shared" si="31"/>
        <v>0</v>
      </c>
      <c r="V292" s="30"/>
    </row>
    <row r="293" spans="1:22" hidden="1" x14ac:dyDescent="0.25">
      <c r="A293" s="72">
        <v>657</v>
      </c>
      <c r="B293" s="12" t="s">
        <v>553</v>
      </c>
      <c r="C293" s="73">
        <v>44927</v>
      </c>
      <c r="D293" s="73">
        <v>73415</v>
      </c>
      <c r="E293" s="31" t="str">
        <f t="shared" si="28"/>
        <v>657 Koriander</v>
      </c>
      <c r="F293" s="110"/>
      <c r="H293" s="30"/>
      <c r="I293" s="30"/>
      <c r="J293" s="30"/>
      <c r="K293" s="30"/>
      <c r="L293" s="30"/>
      <c r="N293" s="30">
        <f t="shared" si="32"/>
        <v>0</v>
      </c>
      <c r="O293" s="30">
        <f t="shared" si="33"/>
        <v>0</v>
      </c>
      <c r="P293" s="30">
        <f t="shared" si="34"/>
        <v>0</v>
      </c>
      <c r="Q293" s="30">
        <f t="shared" si="35"/>
        <v>0</v>
      </c>
      <c r="R293" s="30">
        <f t="shared" si="36"/>
        <v>0</v>
      </c>
      <c r="S293" s="30">
        <f t="shared" si="29"/>
        <v>0</v>
      </c>
      <c r="T293" s="30">
        <f t="shared" si="30"/>
        <v>0</v>
      </c>
      <c r="U293" s="30">
        <f t="shared" si="31"/>
        <v>0</v>
      </c>
      <c r="V293" s="30"/>
    </row>
    <row r="294" spans="1:22" hidden="1" x14ac:dyDescent="0.25">
      <c r="A294" s="72">
        <v>658</v>
      </c>
      <c r="B294" s="12" t="s">
        <v>554</v>
      </c>
      <c r="C294" s="73">
        <v>44927</v>
      </c>
      <c r="D294" s="73">
        <v>73415</v>
      </c>
      <c r="E294" s="31" t="str">
        <f t="shared" si="28"/>
        <v>658 Liebstöckel/Maggikraut</v>
      </c>
      <c r="F294" s="110"/>
      <c r="H294" s="30"/>
      <c r="I294" s="30"/>
      <c r="J294" s="30"/>
      <c r="K294" s="30"/>
      <c r="L294" s="30"/>
      <c r="N294" s="30">
        <f t="shared" si="32"/>
        <v>0</v>
      </c>
      <c r="O294" s="30">
        <f t="shared" si="33"/>
        <v>0</v>
      </c>
      <c r="P294" s="30">
        <f t="shared" si="34"/>
        <v>0</v>
      </c>
      <c r="Q294" s="30">
        <f t="shared" si="35"/>
        <v>0</v>
      </c>
      <c r="R294" s="30">
        <f t="shared" si="36"/>
        <v>0</v>
      </c>
      <c r="S294" s="30">
        <f t="shared" si="29"/>
        <v>0</v>
      </c>
      <c r="T294" s="30">
        <f t="shared" si="30"/>
        <v>0</v>
      </c>
      <c r="U294" s="30">
        <f t="shared" si="31"/>
        <v>0</v>
      </c>
      <c r="V294" s="30"/>
    </row>
    <row r="295" spans="1:22" hidden="1" x14ac:dyDescent="0.25">
      <c r="A295" s="72">
        <v>659</v>
      </c>
      <c r="B295" s="12" t="s">
        <v>555</v>
      </c>
      <c r="C295" s="73">
        <v>44927</v>
      </c>
      <c r="D295" s="73">
        <v>73415</v>
      </c>
      <c r="E295" s="31" t="str">
        <f t="shared" si="28"/>
        <v>659 Petersilie</v>
      </c>
      <c r="F295" s="110"/>
      <c r="H295" s="30"/>
      <c r="I295" s="30"/>
      <c r="J295" s="30"/>
      <c r="K295" s="30"/>
      <c r="L295" s="30"/>
      <c r="N295" s="30">
        <f t="shared" si="32"/>
        <v>0</v>
      </c>
      <c r="O295" s="30">
        <f t="shared" si="33"/>
        <v>0</v>
      </c>
      <c r="P295" s="30">
        <f t="shared" si="34"/>
        <v>0</v>
      </c>
      <c r="Q295" s="30">
        <f t="shared" si="35"/>
        <v>0</v>
      </c>
      <c r="R295" s="30">
        <f t="shared" si="36"/>
        <v>0</v>
      </c>
      <c r="S295" s="30">
        <f t="shared" si="29"/>
        <v>0</v>
      </c>
      <c r="T295" s="30">
        <f t="shared" si="30"/>
        <v>0</v>
      </c>
      <c r="U295" s="30">
        <f t="shared" si="31"/>
        <v>0</v>
      </c>
      <c r="V295" s="30"/>
    </row>
    <row r="296" spans="1:22" hidden="1" x14ac:dyDescent="0.25">
      <c r="A296" s="72">
        <v>660</v>
      </c>
      <c r="B296" s="12" t="s">
        <v>556</v>
      </c>
      <c r="C296" s="73">
        <v>44927</v>
      </c>
      <c r="D296" s="73">
        <v>73415</v>
      </c>
      <c r="E296" s="31" t="str">
        <f t="shared" si="28"/>
        <v>660 Basilikum</v>
      </c>
      <c r="F296" s="110"/>
      <c r="H296" s="30"/>
      <c r="I296" s="30"/>
      <c r="J296" s="30"/>
      <c r="K296" s="30"/>
      <c r="L296" s="30"/>
      <c r="N296" s="30">
        <f t="shared" si="32"/>
        <v>0</v>
      </c>
      <c r="O296" s="30">
        <f t="shared" si="33"/>
        <v>0</v>
      </c>
      <c r="P296" s="30">
        <f t="shared" si="34"/>
        <v>0</v>
      </c>
      <c r="Q296" s="30">
        <f t="shared" si="35"/>
        <v>0</v>
      </c>
      <c r="R296" s="30">
        <f t="shared" si="36"/>
        <v>0</v>
      </c>
      <c r="S296" s="30">
        <f t="shared" si="29"/>
        <v>0</v>
      </c>
      <c r="T296" s="30">
        <f t="shared" si="30"/>
        <v>0</v>
      </c>
      <c r="U296" s="30">
        <f t="shared" si="31"/>
        <v>0</v>
      </c>
      <c r="V296" s="30"/>
    </row>
    <row r="297" spans="1:22" hidden="1" x14ac:dyDescent="0.25">
      <c r="A297" s="72">
        <v>661</v>
      </c>
      <c r="B297" s="12" t="s">
        <v>557</v>
      </c>
      <c r="C297" s="73">
        <v>44927</v>
      </c>
      <c r="D297" s="73">
        <v>73415</v>
      </c>
      <c r="E297" s="31" t="str">
        <f t="shared" si="28"/>
        <v>661 Rosmarin</v>
      </c>
      <c r="F297" s="110"/>
      <c r="H297" s="30"/>
      <c r="I297" s="30"/>
      <c r="J297" s="30"/>
      <c r="K297" s="30"/>
      <c r="L297" s="30"/>
      <c r="N297" s="30">
        <f t="shared" si="32"/>
        <v>0</v>
      </c>
      <c r="O297" s="30">
        <f t="shared" si="33"/>
        <v>0</v>
      </c>
      <c r="P297" s="30">
        <f t="shared" si="34"/>
        <v>0</v>
      </c>
      <c r="Q297" s="30">
        <f t="shared" si="35"/>
        <v>0</v>
      </c>
      <c r="R297" s="30">
        <f t="shared" si="36"/>
        <v>0</v>
      </c>
      <c r="S297" s="30">
        <f t="shared" si="29"/>
        <v>0</v>
      </c>
      <c r="T297" s="30">
        <f t="shared" si="30"/>
        <v>0</v>
      </c>
      <c r="U297" s="30">
        <f t="shared" si="31"/>
        <v>0</v>
      </c>
      <c r="V297" s="30"/>
    </row>
    <row r="298" spans="1:22" hidden="1" x14ac:dyDescent="0.25">
      <c r="A298" s="72">
        <v>662</v>
      </c>
      <c r="B298" s="12" t="s">
        <v>558</v>
      </c>
      <c r="C298" s="73">
        <v>44927</v>
      </c>
      <c r="D298" s="73">
        <v>73415</v>
      </c>
      <c r="E298" s="31" t="str">
        <f t="shared" si="28"/>
        <v>662 Salbei (Küchen-/Heilsalbei, Buntschopf-Salbei)</v>
      </c>
      <c r="F298" s="110"/>
      <c r="H298" s="30"/>
      <c r="I298" s="30"/>
      <c r="J298" s="30"/>
      <c r="K298" s="30"/>
      <c r="L298" s="30"/>
      <c r="N298" s="30">
        <f t="shared" si="32"/>
        <v>0</v>
      </c>
      <c r="O298" s="30">
        <f t="shared" si="33"/>
        <v>0</v>
      </c>
      <c r="P298" s="30">
        <f t="shared" si="34"/>
        <v>0</v>
      </c>
      <c r="Q298" s="30">
        <f t="shared" si="35"/>
        <v>0</v>
      </c>
      <c r="R298" s="30">
        <f t="shared" si="36"/>
        <v>0</v>
      </c>
      <c r="S298" s="30">
        <f t="shared" si="29"/>
        <v>0</v>
      </c>
      <c r="T298" s="30">
        <f t="shared" si="30"/>
        <v>0</v>
      </c>
      <c r="U298" s="30">
        <f t="shared" si="31"/>
        <v>0</v>
      </c>
      <c r="V298" s="30"/>
    </row>
    <row r="299" spans="1:22" hidden="1" x14ac:dyDescent="0.25">
      <c r="A299" s="72">
        <v>663</v>
      </c>
      <c r="B299" s="12" t="s">
        <v>559</v>
      </c>
      <c r="C299" s="73">
        <v>44927</v>
      </c>
      <c r="D299" s="73">
        <v>73415</v>
      </c>
      <c r="E299" s="31" t="str">
        <f t="shared" si="28"/>
        <v>663 Borretsch</v>
      </c>
      <c r="F299" s="110"/>
      <c r="H299" s="30"/>
      <c r="I299" s="30"/>
      <c r="J299" s="30"/>
      <c r="K299" s="30"/>
      <c r="L299" s="30"/>
      <c r="N299" s="30">
        <f t="shared" si="32"/>
        <v>0</v>
      </c>
      <c r="O299" s="30">
        <f t="shared" si="33"/>
        <v>0</v>
      </c>
      <c r="P299" s="30">
        <f t="shared" si="34"/>
        <v>0</v>
      </c>
      <c r="Q299" s="30">
        <f t="shared" si="35"/>
        <v>0</v>
      </c>
      <c r="R299" s="30">
        <f t="shared" si="36"/>
        <v>0</v>
      </c>
      <c r="S299" s="30">
        <f t="shared" si="29"/>
        <v>0</v>
      </c>
      <c r="T299" s="30">
        <f t="shared" si="30"/>
        <v>0</v>
      </c>
      <c r="U299" s="30">
        <f t="shared" si="31"/>
        <v>0</v>
      </c>
      <c r="V299" s="30"/>
    </row>
    <row r="300" spans="1:22" hidden="1" x14ac:dyDescent="0.25">
      <c r="A300" s="72">
        <v>664</v>
      </c>
      <c r="B300" s="12" t="s">
        <v>560</v>
      </c>
      <c r="C300" s="73">
        <v>44927</v>
      </c>
      <c r="D300" s="73">
        <v>73415</v>
      </c>
      <c r="E300" s="31" t="str">
        <f t="shared" si="28"/>
        <v>664 Oregano (Echter Majoran, Oregano/Dost/Wilder Majoran)</v>
      </c>
      <c r="F300" s="110"/>
      <c r="H300" s="30"/>
      <c r="I300" s="30"/>
      <c r="J300" s="30"/>
      <c r="K300" s="30"/>
      <c r="L300" s="30"/>
      <c r="N300" s="30">
        <f t="shared" si="32"/>
        <v>0</v>
      </c>
      <c r="O300" s="30">
        <f t="shared" si="33"/>
        <v>0</v>
      </c>
      <c r="P300" s="30">
        <f t="shared" si="34"/>
        <v>0</v>
      </c>
      <c r="Q300" s="30">
        <f t="shared" si="35"/>
        <v>0</v>
      </c>
      <c r="R300" s="30">
        <f t="shared" si="36"/>
        <v>0</v>
      </c>
      <c r="S300" s="30">
        <f t="shared" si="29"/>
        <v>0</v>
      </c>
      <c r="T300" s="30">
        <f t="shared" si="30"/>
        <v>0</v>
      </c>
      <c r="U300" s="30">
        <f t="shared" si="31"/>
        <v>0</v>
      </c>
      <c r="V300" s="30"/>
    </row>
    <row r="301" spans="1:22" hidden="1" x14ac:dyDescent="0.25">
      <c r="A301" s="72">
        <v>665</v>
      </c>
      <c r="B301" s="12" t="s">
        <v>561</v>
      </c>
      <c r="C301" s="73">
        <v>44927</v>
      </c>
      <c r="D301" s="73">
        <v>73415</v>
      </c>
      <c r="E301" s="31" t="str">
        <f t="shared" si="28"/>
        <v>665 Bohnenkraut</v>
      </c>
      <c r="F301" s="110"/>
      <c r="H301" s="30"/>
      <c r="I301" s="30"/>
      <c r="J301" s="30"/>
      <c r="K301" s="30"/>
      <c r="L301" s="30"/>
      <c r="N301" s="30">
        <f t="shared" si="32"/>
        <v>0</v>
      </c>
      <c r="O301" s="30">
        <f t="shared" si="33"/>
        <v>0</v>
      </c>
      <c r="P301" s="30">
        <f t="shared" si="34"/>
        <v>0</v>
      </c>
      <c r="Q301" s="30">
        <f t="shared" si="35"/>
        <v>0</v>
      </c>
      <c r="R301" s="30">
        <f t="shared" si="36"/>
        <v>0</v>
      </c>
      <c r="S301" s="30">
        <f t="shared" si="29"/>
        <v>0</v>
      </c>
      <c r="T301" s="30">
        <f t="shared" si="30"/>
        <v>0</v>
      </c>
      <c r="U301" s="30">
        <f t="shared" si="31"/>
        <v>0</v>
      </c>
      <c r="V301" s="30"/>
    </row>
    <row r="302" spans="1:22" hidden="1" x14ac:dyDescent="0.25">
      <c r="A302" s="72">
        <v>666</v>
      </c>
      <c r="B302" s="12" t="s">
        <v>562</v>
      </c>
      <c r="C302" s="73">
        <v>44927</v>
      </c>
      <c r="D302" s="73">
        <v>73415</v>
      </c>
      <c r="E302" s="31" t="str">
        <f t="shared" si="28"/>
        <v>666 Ysop/Eisenkraut</v>
      </c>
      <c r="F302" s="110"/>
      <c r="H302" s="30"/>
      <c r="I302" s="30"/>
      <c r="J302" s="30"/>
      <c r="K302" s="30"/>
      <c r="L302" s="30"/>
      <c r="N302" s="30">
        <f t="shared" si="32"/>
        <v>0</v>
      </c>
      <c r="O302" s="30">
        <f t="shared" si="33"/>
        <v>0</v>
      </c>
      <c r="P302" s="30">
        <f t="shared" si="34"/>
        <v>0</v>
      </c>
      <c r="Q302" s="30">
        <f t="shared" si="35"/>
        <v>0</v>
      </c>
      <c r="R302" s="30">
        <f t="shared" si="36"/>
        <v>0</v>
      </c>
      <c r="S302" s="30">
        <f t="shared" si="29"/>
        <v>0</v>
      </c>
      <c r="T302" s="30">
        <f t="shared" si="30"/>
        <v>0</v>
      </c>
      <c r="U302" s="30">
        <f t="shared" si="31"/>
        <v>0</v>
      </c>
      <c r="V302" s="30"/>
    </row>
    <row r="303" spans="1:22" hidden="1" x14ac:dyDescent="0.25">
      <c r="A303" s="72">
        <v>667</v>
      </c>
      <c r="B303" s="12" t="s">
        <v>563</v>
      </c>
      <c r="C303" s="73">
        <v>44927</v>
      </c>
      <c r="D303" s="73">
        <v>73415</v>
      </c>
      <c r="E303" s="31" t="str">
        <f t="shared" si="28"/>
        <v>667 Verbenen (Echtes Eisenkraut)</v>
      </c>
      <c r="F303" s="110"/>
      <c r="H303" s="30"/>
      <c r="I303" s="30"/>
      <c r="J303" s="30"/>
      <c r="K303" s="30"/>
      <c r="L303" s="30"/>
      <c r="N303" s="30">
        <f t="shared" si="32"/>
        <v>0</v>
      </c>
      <c r="O303" s="30">
        <f t="shared" si="33"/>
        <v>0</v>
      </c>
      <c r="P303" s="30">
        <f t="shared" si="34"/>
        <v>0</v>
      </c>
      <c r="Q303" s="30">
        <f t="shared" si="35"/>
        <v>0</v>
      </c>
      <c r="R303" s="30">
        <f t="shared" si="36"/>
        <v>0</v>
      </c>
      <c r="S303" s="30">
        <f t="shared" si="29"/>
        <v>0</v>
      </c>
      <c r="T303" s="30">
        <f t="shared" si="30"/>
        <v>0</v>
      </c>
      <c r="U303" s="30">
        <f t="shared" si="31"/>
        <v>0</v>
      </c>
      <c r="V303" s="30"/>
    </row>
    <row r="304" spans="1:22" hidden="1" x14ac:dyDescent="0.25">
      <c r="A304" s="72">
        <v>668</v>
      </c>
      <c r="B304" s="12" t="s">
        <v>564</v>
      </c>
      <c r="C304" s="73">
        <v>44927</v>
      </c>
      <c r="D304" s="73">
        <v>73415</v>
      </c>
      <c r="E304" s="31" t="str">
        <f t="shared" si="28"/>
        <v>668 Lavendel (Echter Lavendel, Speik-Lavendel, Hybrid-Lavendel)</v>
      </c>
      <c r="F304" s="110"/>
      <c r="H304" s="30"/>
      <c r="I304" s="30"/>
      <c r="J304" s="30"/>
      <c r="K304" s="30"/>
      <c r="L304" s="30"/>
      <c r="N304" s="30">
        <f t="shared" si="32"/>
        <v>0</v>
      </c>
      <c r="O304" s="30">
        <f t="shared" si="33"/>
        <v>0</v>
      </c>
      <c r="P304" s="30">
        <f t="shared" si="34"/>
        <v>0</v>
      </c>
      <c r="Q304" s="30">
        <f t="shared" si="35"/>
        <v>0</v>
      </c>
      <c r="R304" s="30">
        <f t="shared" si="36"/>
        <v>0</v>
      </c>
      <c r="S304" s="30">
        <f t="shared" si="29"/>
        <v>0</v>
      </c>
      <c r="T304" s="30">
        <f t="shared" si="30"/>
        <v>0</v>
      </c>
      <c r="U304" s="30">
        <f t="shared" si="31"/>
        <v>0</v>
      </c>
      <c r="V304" s="30"/>
    </row>
    <row r="305" spans="1:22" hidden="1" x14ac:dyDescent="0.25">
      <c r="A305" s="72">
        <v>669</v>
      </c>
      <c r="B305" s="12" t="s">
        <v>565</v>
      </c>
      <c r="C305" s="73">
        <v>44927</v>
      </c>
      <c r="D305" s="73">
        <v>73415</v>
      </c>
      <c r="E305" s="31" t="str">
        <f t="shared" si="28"/>
        <v>669 Thymian</v>
      </c>
      <c r="F305" s="110"/>
      <c r="H305" s="30"/>
      <c r="I305" s="30"/>
      <c r="J305" s="30"/>
      <c r="K305" s="30"/>
      <c r="L305" s="30"/>
      <c r="N305" s="30">
        <f t="shared" si="32"/>
        <v>0</v>
      </c>
      <c r="O305" s="30">
        <f t="shared" si="33"/>
        <v>0</v>
      </c>
      <c r="P305" s="30">
        <f t="shared" si="34"/>
        <v>0</v>
      </c>
      <c r="Q305" s="30">
        <f t="shared" si="35"/>
        <v>0</v>
      </c>
      <c r="R305" s="30">
        <f t="shared" si="36"/>
        <v>0</v>
      </c>
      <c r="S305" s="30">
        <f t="shared" si="29"/>
        <v>0</v>
      </c>
      <c r="T305" s="30">
        <f t="shared" si="30"/>
        <v>0</v>
      </c>
      <c r="U305" s="30">
        <f t="shared" si="31"/>
        <v>0</v>
      </c>
      <c r="V305" s="30"/>
    </row>
    <row r="306" spans="1:22" hidden="1" x14ac:dyDescent="0.25">
      <c r="A306" s="72">
        <v>670</v>
      </c>
      <c r="B306" s="12" t="s">
        <v>566</v>
      </c>
      <c r="C306" s="73">
        <v>44927</v>
      </c>
      <c r="D306" s="73">
        <v>73415</v>
      </c>
      <c r="E306" s="31" t="str">
        <f t="shared" si="28"/>
        <v>670 Melissen (Zitronenmelisse)</v>
      </c>
      <c r="F306" s="110"/>
      <c r="H306" s="30"/>
      <c r="I306" s="30"/>
      <c r="J306" s="30"/>
      <c r="K306" s="30"/>
      <c r="L306" s="30"/>
      <c r="N306" s="30">
        <f t="shared" si="32"/>
        <v>0</v>
      </c>
      <c r="O306" s="30">
        <f t="shared" si="33"/>
        <v>0</v>
      </c>
      <c r="P306" s="30">
        <f t="shared" si="34"/>
        <v>0</v>
      </c>
      <c r="Q306" s="30">
        <f t="shared" si="35"/>
        <v>0</v>
      </c>
      <c r="R306" s="30">
        <f t="shared" si="36"/>
        <v>0</v>
      </c>
      <c r="S306" s="30">
        <f t="shared" si="29"/>
        <v>0</v>
      </c>
      <c r="T306" s="30">
        <f t="shared" si="30"/>
        <v>0</v>
      </c>
      <c r="U306" s="30">
        <f t="shared" si="31"/>
        <v>0</v>
      </c>
      <c r="V306" s="30"/>
    </row>
    <row r="307" spans="1:22" hidden="1" x14ac:dyDescent="0.25">
      <c r="A307" s="72">
        <v>671</v>
      </c>
      <c r="B307" s="12" t="s">
        <v>567</v>
      </c>
      <c r="C307" s="73">
        <v>44927</v>
      </c>
      <c r="D307" s="73">
        <v>73415</v>
      </c>
      <c r="E307" s="31" t="str">
        <f t="shared" si="28"/>
        <v>671 Enziane</v>
      </c>
      <c r="F307" s="110"/>
      <c r="H307" s="30"/>
      <c r="I307" s="30"/>
      <c r="J307" s="30"/>
      <c r="K307" s="30"/>
      <c r="L307" s="30"/>
      <c r="N307" s="30">
        <f t="shared" si="32"/>
        <v>0</v>
      </c>
      <c r="O307" s="30">
        <f t="shared" si="33"/>
        <v>0</v>
      </c>
      <c r="P307" s="30">
        <f t="shared" si="34"/>
        <v>0</v>
      </c>
      <c r="Q307" s="30">
        <f t="shared" si="35"/>
        <v>0</v>
      </c>
      <c r="R307" s="30">
        <f t="shared" si="36"/>
        <v>0</v>
      </c>
      <c r="S307" s="30">
        <f t="shared" si="29"/>
        <v>0</v>
      </c>
      <c r="T307" s="30">
        <f t="shared" si="30"/>
        <v>0</v>
      </c>
      <c r="U307" s="30">
        <f t="shared" si="31"/>
        <v>0</v>
      </c>
      <c r="V307" s="30"/>
    </row>
    <row r="308" spans="1:22" hidden="1" x14ac:dyDescent="0.25">
      <c r="A308" s="72">
        <v>672</v>
      </c>
      <c r="B308" s="12" t="s">
        <v>568</v>
      </c>
      <c r="C308" s="73">
        <v>44927</v>
      </c>
      <c r="D308" s="73">
        <v>73415</v>
      </c>
      <c r="E308" s="31" t="str">
        <f t="shared" si="28"/>
        <v>672 Minzen (Pfefferminze, Grüne Minze)</v>
      </c>
      <c r="F308" s="110"/>
      <c r="H308" s="30"/>
      <c r="I308" s="30"/>
      <c r="J308" s="30"/>
      <c r="K308" s="30"/>
      <c r="L308" s="30"/>
      <c r="N308" s="30">
        <f t="shared" si="32"/>
        <v>0</v>
      </c>
      <c r="O308" s="30">
        <f t="shared" si="33"/>
        <v>0</v>
      </c>
      <c r="P308" s="30">
        <f t="shared" si="34"/>
        <v>0</v>
      </c>
      <c r="Q308" s="30">
        <f t="shared" si="35"/>
        <v>0</v>
      </c>
      <c r="R308" s="30">
        <f t="shared" si="36"/>
        <v>0</v>
      </c>
      <c r="S308" s="30">
        <f t="shared" si="29"/>
        <v>0</v>
      </c>
      <c r="T308" s="30">
        <f t="shared" si="30"/>
        <v>0</v>
      </c>
      <c r="U308" s="30">
        <f t="shared" si="31"/>
        <v>0</v>
      </c>
      <c r="V308" s="30"/>
    </row>
    <row r="309" spans="1:22" hidden="1" x14ac:dyDescent="0.25">
      <c r="A309" s="72">
        <v>673</v>
      </c>
      <c r="B309" s="12" t="s">
        <v>569</v>
      </c>
      <c r="C309" s="73">
        <v>44927</v>
      </c>
      <c r="D309" s="73">
        <v>73415</v>
      </c>
      <c r="E309" s="31" t="str">
        <f t="shared" si="28"/>
        <v>673 Wermut, Estragon, Beifuß</v>
      </c>
      <c r="F309" s="110"/>
      <c r="H309" s="30"/>
      <c r="I309" s="30"/>
      <c r="J309" s="30"/>
      <c r="K309" s="30"/>
      <c r="L309" s="30"/>
      <c r="N309" s="30">
        <f t="shared" si="32"/>
        <v>0</v>
      </c>
      <c r="O309" s="30">
        <f t="shared" si="33"/>
        <v>0</v>
      </c>
      <c r="P309" s="30">
        <f t="shared" si="34"/>
        <v>0</v>
      </c>
      <c r="Q309" s="30">
        <f t="shared" si="35"/>
        <v>0</v>
      </c>
      <c r="R309" s="30">
        <f t="shared" si="36"/>
        <v>0</v>
      </c>
      <c r="S309" s="30">
        <f t="shared" si="29"/>
        <v>0</v>
      </c>
      <c r="T309" s="30">
        <f t="shared" si="30"/>
        <v>0</v>
      </c>
      <c r="U309" s="30">
        <f t="shared" si="31"/>
        <v>0</v>
      </c>
      <c r="V309" s="30"/>
    </row>
    <row r="310" spans="1:22" hidden="1" x14ac:dyDescent="0.25">
      <c r="A310" s="72">
        <v>674</v>
      </c>
      <c r="B310" s="12" t="s">
        <v>570</v>
      </c>
      <c r="C310" s="73">
        <v>44927</v>
      </c>
      <c r="D310" s="73">
        <v>73415</v>
      </c>
      <c r="E310" s="31" t="str">
        <f t="shared" si="28"/>
        <v>674 Ringelblumen (Garten-Ringelblume)</v>
      </c>
      <c r="F310" s="110"/>
      <c r="H310" s="30"/>
      <c r="I310" s="30"/>
      <c r="J310" s="30"/>
      <c r="K310" s="30"/>
      <c r="L310" s="30"/>
      <c r="N310" s="30">
        <f t="shared" si="32"/>
        <v>0</v>
      </c>
      <c r="O310" s="30">
        <f t="shared" si="33"/>
        <v>0</v>
      </c>
      <c r="P310" s="30">
        <f t="shared" si="34"/>
        <v>0</v>
      </c>
      <c r="Q310" s="30">
        <f t="shared" si="35"/>
        <v>0</v>
      </c>
      <c r="R310" s="30">
        <f t="shared" si="36"/>
        <v>0</v>
      </c>
      <c r="S310" s="30">
        <f t="shared" si="29"/>
        <v>0</v>
      </c>
      <c r="T310" s="30">
        <f t="shared" si="30"/>
        <v>0</v>
      </c>
      <c r="U310" s="30">
        <f t="shared" si="31"/>
        <v>0</v>
      </c>
      <c r="V310" s="30"/>
    </row>
    <row r="311" spans="1:22" hidden="1" x14ac:dyDescent="0.25">
      <c r="A311" s="72">
        <v>675</v>
      </c>
      <c r="B311" s="12" t="s">
        <v>571</v>
      </c>
      <c r="C311" s="73">
        <v>44927</v>
      </c>
      <c r="D311" s="73">
        <v>73415</v>
      </c>
      <c r="E311" s="31" t="str">
        <f t="shared" si="28"/>
        <v>675 Sonnenhut (Schmalblättriger Sonnenhut, Purpur-Sonnenhut)</v>
      </c>
      <c r="F311" s="110"/>
      <c r="H311" s="30"/>
      <c r="I311" s="30"/>
      <c r="J311" s="30"/>
      <c r="K311" s="30"/>
      <c r="L311" s="30"/>
      <c r="N311" s="30">
        <f t="shared" si="32"/>
        <v>0</v>
      </c>
      <c r="O311" s="30">
        <f t="shared" si="33"/>
        <v>0</v>
      </c>
      <c r="P311" s="30">
        <f t="shared" si="34"/>
        <v>0</v>
      </c>
      <c r="Q311" s="30">
        <f t="shared" si="35"/>
        <v>0</v>
      </c>
      <c r="R311" s="30">
        <f t="shared" si="36"/>
        <v>0</v>
      </c>
      <c r="S311" s="30">
        <f t="shared" si="29"/>
        <v>0</v>
      </c>
      <c r="T311" s="30">
        <f t="shared" si="30"/>
        <v>0</v>
      </c>
      <c r="U311" s="30">
        <f t="shared" si="31"/>
        <v>0</v>
      </c>
      <c r="V311" s="30"/>
    </row>
    <row r="312" spans="1:22" hidden="1" x14ac:dyDescent="0.25">
      <c r="A312" s="72">
        <v>676</v>
      </c>
      <c r="B312" s="12" t="s">
        <v>572</v>
      </c>
      <c r="C312" s="73">
        <v>44927</v>
      </c>
      <c r="D312" s="73">
        <v>73415</v>
      </c>
      <c r="E312" s="31" t="str">
        <f t="shared" si="28"/>
        <v>676 Wegeriche (Spitzwegerich)</v>
      </c>
      <c r="F312" s="110"/>
      <c r="H312" s="30"/>
      <c r="I312" s="30"/>
      <c r="J312" s="30"/>
      <c r="K312" s="30"/>
      <c r="L312" s="30"/>
      <c r="N312" s="30">
        <f t="shared" si="32"/>
        <v>0</v>
      </c>
      <c r="O312" s="30">
        <f t="shared" si="33"/>
        <v>0</v>
      </c>
      <c r="P312" s="30">
        <f t="shared" si="34"/>
        <v>0</v>
      </c>
      <c r="Q312" s="30">
        <f t="shared" si="35"/>
        <v>0</v>
      </c>
      <c r="R312" s="30">
        <f t="shared" si="36"/>
        <v>0</v>
      </c>
      <c r="S312" s="30">
        <f t="shared" si="29"/>
        <v>0</v>
      </c>
      <c r="T312" s="30">
        <f t="shared" si="30"/>
        <v>0</v>
      </c>
      <c r="U312" s="30">
        <f t="shared" si="31"/>
        <v>0</v>
      </c>
      <c r="V312" s="30"/>
    </row>
    <row r="313" spans="1:22" hidden="1" x14ac:dyDescent="0.25">
      <c r="A313" s="72">
        <v>677</v>
      </c>
      <c r="B313" s="12" t="s">
        <v>573</v>
      </c>
      <c r="C313" s="73">
        <v>44927</v>
      </c>
      <c r="D313" s="73">
        <v>73415</v>
      </c>
      <c r="E313" s="31" t="str">
        <f t="shared" si="28"/>
        <v>677 Kamillen (Echte Kamille)</v>
      </c>
      <c r="F313" s="110"/>
      <c r="H313" s="30"/>
      <c r="I313" s="30"/>
      <c r="J313" s="30"/>
      <c r="K313" s="30"/>
      <c r="L313" s="30"/>
      <c r="N313" s="30">
        <f t="shared" si="32"/>
        <v>0</v>
      </c>
      <c r="O313" s="30">
        <f t="shared" si="33"/>
        <v>0</v>
      </c>
      <c r="P313" s="30">
        <f t="shared" si="34"/>
        <v>0</v>
      </c>
      <c r="Q313" s="30">
        <f t="shared" si="35"/>
        <v>0</v>
      </c>
      <c r="R313" s="30">
        <f t="shared" si="36"/>
        <v>0</v>
      </c>
      <c r="S313" s="30">
        <f t="shared" si="29"/>
        <v>0</v>
      </c>
      <c r="T313" s="30">
        <f t="shared" si="30"/>
        <v>0</v>
      </c>
      <c r="U313" s="30">
        <f t="shared" si="31"/>
        <v>0</v>
      </c>
      <c r="V313" s="30"/>
    </row>
    <row r="314" spans="1:22" hidden="1" x14ac:dyDescent="0.25">
      <c r="A314" s="72">
        <v>678</v>
      </c>
      <c r="B314" s="12" t="s">
        <v>574</v>
      </c>
      <c r="C314" s="73">
        <v>44927</v>
      </c>
      <c r="D314" s="73">
        <v>73415</v>
      </c>
      <c r="E314" s="31" t="str">
        <f t="shared" si="28"/>
        <v>678 Schafgarben (Gelbe Schafgarbe)</v>
      </c>
      <c r="F314" s="110"/>
      <c r="H314" s="30"/>
      <c r="I314" s="30"/>
      <c r="J314" s="30"/>
      <c r="K314" s="30"/>
      <c r="L314" s="30"/>
      <c r="N314" s="30">
        <f t="shared" si="32"/>
        <v>0</v>
      </c>
      <c r="O314" s="30">
        <f t="shared" si="33"/>
        <v>0</v>
      </c>
      <c r="P314" s="30">
        <f t="shared" si="34"/>
        <v>0</v>
      </c>
      <c r="Q314" s="30">
        <f t="shared" si="35"/>
        <v>0</v>
      </c>
      <c r="R314" s="30">
        <f t="shared" si="36"/>
        <v>0</v>
      </c>
      <c r="S314" s="30">
        <f t="shared" si="29"/>
        <v>0</v>
      </c>
      <c r="T314" s="30">
        <f t="shared" si="30"/>
        <v>0</v>
      </c>
      <c r="U314" s="30">
        <f t="shared" si="31"/>
        <v>0</v>
      </c>
      <c r="V314" s="30"/>
    </row>
    <row r="315" spans="1:22" hidden="1" x14ac:dyDescent="0.25">
      <c r="A315" s="72">
        <v>679</v>
      </c>
      <c r="B315" s="12" t="s">
        <v>575</v>
      </c>
      <c r="C315" s="73">
        <v>44927</v>
      </c>
      <c r="D315" s="73">
        <v>73415</v>
      </c>
      <c r="E315" s="31" t="str">
        <f t="shared" si="28"/>
        <v>679 Baldriane (Echter Baldrian)</v>
      </c>
      <c r="F315" s="110"/>
      <c r="H315" s="30"/>
      <c r="I315" s="30"/>
      <c r="J315" s="30"/>
      <c r="K315" s="30"/>
      <c r="L315" s="30"/>
      <c r="N315" s="30">
        <f t="shared" si="32"/>
        <v>0</v>
      </c>
      <c r="O315" s="30">
        <f t="shared" si="33"/>
        <v>0</v>
      </c>
      <c r="P315" s="30">
        <f t="shared" si="34"/>
        <v>0</v>
      </c>
      <c r="Q315" s="30">
        <f t="shared" si="35"/>
        <v>0</v>
      </c>
      <c r="R315" s="30">
        <f t="shared" si="36"/>
        <v>0</v>
      </c>
      <c r="S315" s="30">
        <f t="shared" si="29"/>
        <v>0</v>
      </c>
      <c r="T315" s="30">
        <f t="shared" si="30"/>
        <v>0</v>
      </c>
      <c r="U315" s="30">
        <f t="shared" si="31"/>
        <v>0</v>
      </c>
      <c r="V315" s="30"/>
    </row>
    <row r="316" spans="1:22" hidden="1" x14ac:dyDescent="0.25">
      <c r="A316" s="72">
        <v>680</v>
      </c>
      <c r="B316" s="12" t="s">
        <v>576</v>
      </c>
      <c r="C316" s="73">
        <v>44927</v>
      </c>
      <c r="D316" s="73">
        <v>73415</v>
      </c>
      <c r="E316" s="31" t="str">
        <f t="shared" si="28"/>
        <v>680 Echtes Johanniskraut,Hyperikum</v>
      </c>
      <c r="F316" s="110"/>
      <c r="H316" s="30"/>
      <c r="I316" s="30"/>
      <c r="J316" s="30"/>
      <c r="K316" s="30"/>
      <c r="L316" s="30"/>
      <c r="N316" s="30">
        <f t="shared" si="32"/>
        <v>0</v>
      </c>
      <c r="O316" s="30">
        <f t="shared" si="33"/>
        <v>0</v>
      </c>
      <c r="P316" s="30">
        <f t="shared" si="34"/>
        <v>0</v>
      </c>
      <c r="Q316" s="30">
        <f t="shared" si="35"/>
        <v>0</v>
      </c>
      <c r="R316" s="30">
        <f t="shared" si="36"/>
        <v>0</v>
      </c>
      <c r="S316" s="30">
        <f t="shared" si="29"/>
        <v>0</v>
      </c>
      <c r="T316" s="30">
        <f t="shared" si="30"/>
        <v>0</v>
      </c>
      <c r="U316" s="30">
        <f t="shared" si="31"/>
        <v>0</v>
      </c>
      <c r="V316" s="30"/>
    </row>
    <row r="317" spans="1:22" hidden="1" x14ac:dyDescent="0.25">
      <c r="A317" s="72">
        <v>681</v>
      </c>
      <c r="B317" s="12" t="s">
        <v>577</v>
      </c>
      <c r="C317" s="73">
        <v>44927</v>
      </c>
      <c r="D317" s="73">
        <v>73415</v>
      </c>
      <c r="E317" s="31" t="str">
        <f t="shared" si="28"/>
        <v>681 Frauenmantel</v>
      </c>
      <c r="F317" s="110"/>
      <c r="H317" s="30"/>
      <c r="I317" s="30"/>
      <c r="J317" s="30"/>
      <c r="K317" s="30"/>
      <c r="L317" s="30"/>
      <c r="N317" s="30">
        <f t="shared" si="32"/>
        <v>0</v>
      </c>
      <c r="O317" s="30">
        <f t="shared" si="33"/>
        <v>0</v>
      </c>
      <c r="P317" s="30">
        <f t="shared" si="34"/>
        <v>0</v>
      </c>
      <c r="Q317" s="30">
        <f t="shared" si="35"/>
        <v>0</v>
      </c>
      <c r="R317" s="30">
        <f t="shared" si="36"/>
        <v>0</v>
      </c>
      <c r="S317" s="30">
        <f t="shared" si="29"/>
        <v>0</v>
      </c>
      <c r="T317" s="30">
        <f t="shared" si="30"/>
        <v>0</v>
      </c>
      <c r="U317" s="30">
        <f t="shared" si="31"/>
        <v>0</v>
      </c>
      <c r="V317" s="30"/>
    </row>
    <row r="318" spans="1:22" hidden="1" x14ac:dyDescent="0.25">
      <c r="A318" s="72">
        <v>682</v>
      </c>
      <c r="B318" s="12" t="s">
        <v>578</v>
      </c>
      <c r="C318" s="73">
        <v>44927</v>
      </c>
      <c r="D318" s="73">
        <v>73415</v>
      </c>
      <c r="E318" s="31" t="str">
        <f t="shared" si="28"/>
        <v>682 Mariendisteln</v>
      </c>
      <c r="F318" s="110"/>
      <c r="H318" s="30"/>
      <c r="I318" s="30"/>
      <c r="J318" s="30"/>
      <c r="K318" s="30"/>
      <c r="L318" s="30"/>
      <c r="N318" s="30">
        <f t="shared" si="32"/>
        <v>0</v>
      </c>
      <c r="O318" s="30">
        <f t="shared" si="33"/>
        <v>0</v>
      </c>
      <c r="P318" s="30">
        <f t="shared" si="34"/>
        <v>0</v>
      </c>
      <c r="Q318" s="30">
        <f t="shared" si="35"/>
        <v>0</v>
      </c>
      <c r="R318" s="30">
        <f t="shared" si="36"/>
        <v>0</v>
      </c>
      <c r="S318" s="30">
        <f t="shared" si="29"/>
        <v>0</v>
      </c>
      <c r="T318" s="30">
        <f t="shared" si="30"/>
        <v>0</v>
      </c>
      <c r="U318" s="30">
        <f t="shared" si="31"/>
        <v>0</v>
      </c>
      <c r="V318" s="30"/>
    </row>
    <row r="319" spans="1:22" hidden="1" x14ac:dyDescent="0.25">
      <c r="A319" s="72">
        <v>683</v>
      </c>
      <c r="B319" s="12" t="s">
        <v>394</v>
      </c>
      <c r="C319" s="73">
        <v>44927</v>
      </c>
      <c r="D319" s="73">
        <v>73415</v>
      </c>
      <c r="E319" s="31" t="str">
        <f t="shared" si="28"/>
        <v>683 Geißraute</v>
      </c>
      <c r="F319" s="110"/>
      <c r="H319" s="30"/>
      <c r="I319" s="30"/>
      <c r="J319" s="30"/>
      <c r="K319" s="30"/>
      <c r="L319" s="30"/>
      <c r="N319" s="30">
        <f t="shared" si="32"/>
        <v>0</v>
      </c>
      <c r="O319" s="30">
        <f t="shared" si="33"/>
        <v>0</v>
      </c>
      <c r="P319" s="30">
        <f t="shared" si="34"/>
        <v>0</v>
      </c>
      <c r="Q319" s="30">
        <f t="shared" si="35"/>
        <v>0</v>
      </c>
      <c r="R319" s="30">
        <f t="shared" si="36"/>
        <v>0</v>
      </c>
      <c r="S319" s="30">
        <f t="shared" si="29"/>
        <v>0</v>
      </c>
      <c r="T319" s="30">
        <f t="shared" si="30"/>
        <v>0</v>
      </c>
      <c r="U319" s="30">
        <f t="shared" si="31"/>
        <v>0</v>
      </c>
      <c r="V319" s="30"/>
    </row>
    <row r="320" spans="1:22" hidden="1" x14ac:dyDescent="0.25">
      <c r="A320" s="72">
        <v>684</v>
      </c>
      <c r="B320" s="12" t="s">
        <v>579</v>
      </c>
      <c r="C320" s="73">
        <v>44927</v>
      </c>
      <c r="D320" s="73">
        <v>73415</v>
      </c>
      <c r="E320" s="31" t="str">
        <f t="shared" si="28"/>
        <v>684 Löwenzahn</v>
      </c>
      <c r="F320" s="110"/>
      <c r="H320" s="30"/>
      <c r="I320" s="30"/>
      <c r="J320" s="30"/>
      <c r="K320" s="30"/>
      <c r="L320" s="30"/>
      <c r="N320" s="30">
        <f t="shared" si="32"/>
        <v>0</v>
      </c>
      <c r="O320" s="30">
        <f t="shared" si="33"/>
        <v>0</v>
      </c>
      <c r="P320" s="30">
        <f t="shared" si="34"/>
        <v>0</v>
      </c>
      <c r="Q320" s="30">
        <f t="shared" si="35"/>
        <v>0</v>
      </c>
      <c r="R320" s="30">
        <f t="shared" si="36"/>
        <v>0</v>
      </c>
      <c r="S320" s="30">
        <f t="shared" si="29"/>
        <v>0</v>
      </c>
      <c r="T320" s="30">
        <f t="shared" si="30"/>
        <v>0</v>
      </c>
      <c r="U320" s="30">
        <f t="shared" si="31"/>
        <v>0</v>
      </c>
      <c r="V320" s="30"/>
    </row>
    <row r="321" spans="1:22" hidden="1" x14ac:dyDescent="0.25">
      <c r="A321" s="72">
        <v>685</v>
      </c>
      <c r="B321" s="12" t="s">
        <v>580</v>
      </c>
      <c r="C321" s="73">
        <v>44927</v>
      </c>
      <c r="D321" s="73">
        <v>73415</v>
      </c>
      <c r="E321" s="31" t="str">
        <f t="shared" si="28"/>
        <v>685 Engelwurzen (Arznei-Engelwurz, Echter Engelwurz)</v>
      </c>
      <c r="F321" s="110"/>
      <c r="H321" s="30"/>
      <c r="I321" s="30"/>
      <c r="J321" s="30"/>
      <c r="K321" s="30"/>
      <c r="L321" s="30"/>
      <c r="N321" s="30">
        <f t="shared" si="32"/>
        <v>0</v>
      </c>
      <c r="O321" s="30">
        <f t="shared" si="33"/>
        <v>0</v>
      </c>
      <c r="P321" s="30">
        <f t="shared" si="34"/>
        <v>0</v>
      </c>
      <c r="Q321" s="30">
        <f t="shared" si="35"/>
        <v>0</v>
      </c>
      <c r="R321" s="30">
        <f t="shared" si="36"/>
        <v>0</v>
      </c>
      <c r="S321" s="30">
        <f t="shared" si="29"/>
        <v>0</v>
      </c>
      <c r="T321" s="30">
        <f t="shared" si="30"/>
        <v>0</v>
      </c>
      <c r="U321" s="30">
        <f t="shared" si="31"/>
        <v>0</v>
      </c>
      <c r="V321" s="30"/>
    </row>
    <row r="322" spans="1:22" hidden="1" x14ac:dyDescent="0.25">
      <c r="A322" s="72">
        <v>686</v>
      </c>
      <c r="B322" s="12" t="s">
        <v>581</v>
      </c>
      <c r="C322" s="73">
        <v>44927</v>
      </c>
      <c r="D322" s="73">
        <v>73415</v>
      </c>
      <c r="E322" s="31" t="str">
        <f t="shared" ref="E322:E385" si="37">A322&amp;" "&amp;B322</f>
        <v>686 Malven (Wilde Malve)</v>
      </c>
      <c r="F322" s="110"/>
      <c r="H322" s="30"/>
      <c r="I322" s="30"/>
      <c r="J322" s="30"/>
      <c r="K322" s="30"/>
      <c r="L322" s="30"/>
      <c r="N322" s="30">
        <f t="shared" si="32"/>
        <v>0</v>
      </c>
      <c r="O322" s="30">
        <f t="shared" si="33"/>
        <v>0</v>
      </c>
      <c r="P322" s="30">
        <f t="shared" si="34"/>
        <v>0</v>
      </c>
      <c r="Q322" s="30">
        <f t="shared" si="35"/>
        <v>0</v>
      </c>
      <c r="R322" s="30">
        <f t="shared" si="36"/>
        <v>0</v>
      </c>
      <c r="S322" s="30">
        <f t="shared" ref="S322:S385" si="38">IF(OR(E322=$E$175,E322=$E$176),$S$179,0)</f>
        <v>0</v>
      </c>
      <c r="T322" s="30">
        <f t="shared" ref="T322:T385" si="39">IF(OR(E322=$E$181,E322=$E$182),$T$179,0)</f>
        <v>0</v>
      </c>
      <c r="U322" s="30">
        <f t="shared" ref="U322:U385" si="40">IF(OR(E322=$E$187,E322=$E$188,E322=$E$189),$U$179,0)</f>
        <v>0</v>
      </c>
      <c r="V322" s="30"/>
    </row>
    <row r="323" spans="1:22" hidden="1" x14ac:dyDescent="0.25">
      <c r="A323" s="72">
        <v>687</v>
      </c>
      <c r="B323" s="12" t="s">
        <v>582</v>
      </c>
      <c r="C323" s="73">
        <v>44927</v>
      </c>
      <c r="D323" s="73">
        <v>73415</v>
      </c>
      <c r="E323" s="31" t="str">
        <f t="shared" si="37"/>
        <v>687 Echte Arnika</v>
      </c>
      <c r="F323" s="110"/>
      <c r="H323" s="30"/>
      <c r="I323" s="30"/>
      <c r="J323" s="30"/>
      <c r="K323" s="30"/>
      <c r="L323" s="30"/>
      <c r="N323" s="30">
        <f t="shared" ref="N323:N386" si="41">IF(OR(E323=$E$136,E323=$E$137),$N$179,0)</f>
        <v>0</v>
      </c>
      <c r="O323" s="30">
        <f t="shared" ref="O323:O386" si="42">IF(OR(E323=$E$142,E323=$E$143),$O$179,0)</f>
        <v>0</v>
      </c>
      <c r="P323" s="30">
        <f t="shared" ref="P323:P386" si="43">IF(OR(E323=$E$148,E323=$E$149),$P$179,0)</f>
        <v>0</v>
      </c>
      <c r="Q323" s="30">
        <f t="shared" ref="Q323:Q386" si="44">IF(OR(E323=$E$154,E323=$E$155),$Q$179,0)</f>
        <v>0</v>
      </c>
      <c r="R323" s="30">
        <f t="shared" ref="R323:R386" si="45">IF(OR(E323=$E$160,E323=$E$161,E323=$E$162,E323=$E$163),$R$179,0)</f>
        <v>0</v>
      </c>
      <c r="S323" s="30">
        <f t="shared" si="38"/>
        <v>0</v>
      </c>
      <c r="T323" s="30">
        <f t="shared" si="39"/>
        <v>0</v>
      </c>
      <c r="U323" s="30">
        <f t="shared" si="40"/>
        <v>0</v>
      </c>
      <c r="V323" s="30"/>
    </row>
    <row r="324" spans="1:22" hidden="1" x14ac:dyDescent="0.25">
      <c r="A324" s="72">
        <v>701</v>
      </c>
      <c r="B324" s="12" t="s">
        <v>583</v>
      </c>
      <c r="C324" s="73">
        <v>44927</v>
      </c>
      <c r="D324" s="73">
        <v>73415</v>
      </c>
      <c r="E324" s="31" t="str">
        <f t="shared" si="37"/>
        <v>701 Hanf</v>
      </c>
      <c r="F324" s="110"/>
      <c r="H324" s="30"/>
      <c r="I324" s="30"/>
      <c r="J324" s="30"/>
      <c r="K324" s="30"/>
      <c r="L324" s="30"/>
      <c r="N324" s="30">
        <f t="shared" si="41"/>
        <v>0</v>
      </c>
      <c r="O324" s="30">
        <f t="shared" si="42"/>
        <v>0</v>
      </c>
      <c r="P324" s="30">
        <f t="shared" si="43"/>
        <v>0</v>
      </c>
      <c r="Q324" s="30">
        <f t="shared" si="44"/>
        <v>0</v>
      </c>
      <c r="R324" s="30">
        <f t="shared" si="45"/>
        <v>0</v>
      </c>
      <c r="S324" s="30">
        <f t="shared" si="38"/>
        <v>0</v>
      </c>
      <c r="T324" s="30">
        <f t="shared" si="39"/>
        <v>0</v>
      </c>
      <c r="U324" s="30">
        <f t="shared" si="40"/>
        <v>0</v>
      </c>
      <c r="V324" s="30"/>
    </row>
    <row r="325" spans="1:22" hidden="1" x14ac:dyDescent="0.25">
      <c r="A325" s="72">
        <v>702</v>
      </c>
      <c r="B325" s="12" t="s">
        <v>584</v>
      </c>
      <c r="C325" s="73">
        <v>44927</v>
      </c>
      <c r="D325" s="73">
        <v>73415</v>
      </c>
      <c r="E325" s="31" t="str">
        <f t="shared" si="37"/>
        <v>702 Rollrasen</v>
      </c>
      <c r="F325" s="110"/>
      <c r="H325" s="30"/>
      <c r="I325" s="30"/>
      <c r="J325" s="30"/>
      <c r="K325" s="30"/>
      <c r="L325" s="30"/>
      <c r="N325" s="30">
        <f t="shared" si="41"/>
        <v>0</v>
      </c>
      <c r="O325" s="30">
        <f t="shared" si="42"/>
        <v>0</v>
      </c>
      <c r="P325" s="30">
        <f t="shared" si="43"/>
        <v>0</v>
      </c>
      <c r="Q325" s="30">
        <f t="shared" si="44"/>
        <v>0</v>
      </c>
      <c r="R325" s="30">
        <f t="shared" si="45"/>
        <v>0</v>
      </c>
      <c r="S325" s="30">
        <f t="shared" si="38"/>
        <v>0</v>
      </c>
      <c r="T325" s="30">
        <f t="shared" si="39"/>
        <v>0</v>
      </c>
      <c r="U325" s="30">
        <f t="shared" si="40"/>
        <v>0</v>
      </c>
      <c r="V325" s="30"/>
    </row>
    <row r="326" spans="1:22" hidden="1" x14ac:dyDescent="0.25">
      <c r="A326" s="72">
        <v>703</v>
      </c>
      <c r="B326" s="12" t="s">
        <v>585</v>
      </c>
      <c r="C326" s="73">
        <v>44927</v>
      </c>
      <c r="D326" s="73">
        <v>73415</v>
      </c>
      <c r="E326" s="31" t="str">
        <f t="shared" si="37"/>
        <v>703 Färber-Waid</v>
      </c>
      <c r="F326" s="110"/>
      <c r="H326" s="30"/>
      <c r="I326" s="30"/>
      <c r="J326" s="30"/>
      <c r="K326" s="30"/>
      <c r="L326" s="30"/>
      <c r="N326" s="30">
        <f t="shared" si="41"/>
        <v>0</v>
      </c>
      <c r="O326" s="30">
        <f t="shared" si="42"/>
        <v>0</v>
      </c>
      <c r="P326" s="30">
        <f t="shared" si="43"/>
        <v>0</v>
      </c>
      <c r="Q326" s="30">
        <f t="shared" si="44"/>
        <v>0</v>
      </c>
      <c r="R326" s="30">
        <f t="shared" si="45"/>
        <v>0</v>
      </c>
      <c r="S326" s="30">
        <f t="shared" si="38"/>
        <v>0</v>
      </c>
      <c r="T326" s="30">
        <f t="shared" si="39"/>
        <v>0</v>
      </c>
      <c r="U326" s="30">
        <f t="shared" si="40"/>
        <v>0</v>
      </c>
      <c r="V326" s="30"/>
    </row>
    <row r="327" spans="1:22" hidden="1" x14ac:dyDescent="0.25">
      <c r="A327" s="72">
        <v>705</v>
      </c>
      <c r="B327" s="12" t="s">
        <v>586</v>
      </c>
      <c r="C327" s="73">
        <v>44927</v>
      </c>
      <c r="D327" s="73">
        <v>73415</v>
      </c>
      <c r="E327" s="31" t="str">
        <f t="shared" si="37"/>
        <v>705 Virginischer Tabak</v>
      </c>
      <c r="F327" s="110"/>
      <c r="H327" s="30"/>
      <c r="I327" s="30"/>
      <c r="J327" s="30"/>
      <c r="K327" s="30"/>
      <c r="L327" s="30"/>
      <c r="N327" s="30">
        <f t="shared" si="41"/>
        <v>0</v>
      </c>
      <c r="O327" s="30">
        <f t="shared" si="42"/>
        <v>0</v>
      </c>
      <c r="P327" s="30">
        <f t="shared" si="43"/>
        <v>0</v>
      </c>
      <c r="Q327" s="30">
        <f t="shared" si="44"/>
        <v>0</v>
      </c>
      <c r="R327" s="30">
        <f t="shared" si="45"/>
        <v>0</v>
      </c>
      <c r="S327" s="30">
        <f t="shared" si="38"/>
        <v>0</v>
      </c>
      <c r="T327" s="30">
        <f t="shared" si="39"/>
        <v>0</v>
      </c>
      <c r="U327" s="30">
        <f t="shared" si="40"/>
        <v>0</v>
      </c>
      <c r="V327" s="30"/>
    </row>
    <row r="328" spans="1:22" hidden="1" x14ac:dyDescent="0.25">
      <c r="A328" s="72">
        <v>706</v>
      </c>
      <c r="B328" s="12" t="s">
        <v>587</v>
      </c>
      <c r="C328" s="73">
        <v>44927</v>
      </c>
      <c r="D328" s="73">
        <v>73415</v>
      </c>
      <c r="E328" s="31" t="str">
        <f t="shared" si="37"/>
        <v>706 Mohn (Schlafmohn, Backmohn)</v>
      </c>
      <c r="F328" s="110"/>
      <c r="H328" s="30"/>
      <c r="I328" s="30"/>
      <c r="J328" s="30"/>
      <c r="K328" s="30"/>
      <c r="L328" s="30"/>
      <c r="N328" s="30">
        <f t="shared" si="41"/>
        <v>0</v>
      </c>
      <c r="O328" s="30">
        <f t="shared" si="42"/>
        <v>0</v>
      </c>
      <c r="P328" s="30">
        <f t="shared" si="43"/>
        <v>0</v>
      </c>
      <c r="Q328" s="30">
        <f t="shared" si="44"/>
        <v>0</v>
      </c>
      <c r="R328" s="30">
        <f t="shared" si="45"/>
        <v>0</v>
      </c>
      <c r="S328" s="30">
        <f t="shared" si="38"/>
        <v>0</v>
      </c>
      <c r="T328" s="30">
        <f t="shared" si="39"/>
        <v>0</v>
      </c>
      <c r="U328" s="30">
        <f t="shared" si="40"/>
        <v>0</v>
      </c>
      <c r="V328" s="30"/>
    </row>
    <row r="329" spans="1:22" hidden="1" x14ac:dyDescent="0.25">
      <c r="A329" s="72">
        <v>707</v>
      </c>
      <c r="B329" s="12" t="s">
        <v>588</v>
      </c>
      <c r="C329" s="73">
        <v>44927</v>
      </c>
      <c r="D329" s="73">
        <v>73415</v>
      </c>
      <c r="E329" s="31" t="str">
        <f t="shared" si="37"/>
        <v>707 Erdbeeren</v>
      </c>
      <c r="F329" s="110"/>
      <c r="H329" s="30"/>
      <c r="I329" s="30"/>
      <c r="J329" s="30"/>
      <c r="K329" s="30"/>
      <c r="L329" s="30"/>
      <c r="N329" s="30">
        <f t="shared" si="41"/>
        <v>0</v>
      </c>
      <c r="O329" s="30">
        <f t="shared" si="42"/>
        <v>0</v>
      </c>
      <c r="P329" s="30">
        <f t="shared" si="43"/>
        <v>0</v>
      </c>
      <c r="Q329" s="30">
        <f t="shared" si="44"/>
        <v>0</v>
      </c>
      <c r="R329" s="30">
        <f t="shared" si="45"/>
        <v>0</v>
      </c>
      <c r="S329" s="30">
        <f t="shared" si="38"/>
        <v>0</v>
      </c>
      <c r="T329" s="30">
        <f t="shared" si="39"/>
        <v>0</v>
      </c>
      <c r="U329" s="30">
        <f t="shared" si="40"/>
        <v>0</v>
      </c>
      <c r="V329" s="30"/>
    </row>
    <row r="330" spans="1:22" hidden="1" x14ac:dyDescent="0.25">
      <c r="A330" s="72">
        <v>708</v>
      </c>
      <c r="B330" s="12" t="s">
        <v>589</v>
      </c>
      <c r="C330" s="73">
        <v>44927</v>
      </c>
      <c r="D330" s="73">
        <v>73415</v>
      </c>
      <c r="E330" s="31" t="str">
        <f t="shared" si="37"/>
        <v>708 Färberdisteln</v>
      </c>
      <c r="F330" s="110"/>
      <c r="H330" s="30"/>
      <c r="I330" s="30"/>
      <c r="J330" s="30"/>
      <c r="K330" s="30"/>
      <c r="L330" s="30"/>
      <c r="N330" s="30">
        <f t="shared" si="41"/>
        <v>0</v>
      </c>
      <c r="O330" s="30">
        <f t="shared" si="42"/>
        <v>0</v>
      </c>
      <c r="P330" s="30">
        <f t="shared" si="43"/>
        <v>0</v>
      </c>
      <c r="Q330" s="30">
        <f t="shared" si="44"/>
        <v>0</v>
      </c>
      <c r="R330" s="30">
        <f t="shared" si="45"/>
        <v>0</v>
      </c>
      <c r="S330" s="30">
        <f t="shared" si="38"/>
        <v>0</v>
      </c>
      <c r="T330" s="30">
        <f t="shared" si="39"/>
        <v>0</v>
      </c>
      <c r="U330" s="30">
        <f t="shared" si="40"/>
        <v>0</v>
      </c>
      <c r="V330" s="30"/>
    </row>
    <row r="331" spans="1:22" hidden="1" x14ac:dyDescent="0.25">
      <c r="A331" s="72">
        <v>709</v>
      </c>
      <c r="B331" s="12" t="s">
        <v>590</v>
      </c>
      <c r="C331" s="73">
        <v>44927</v>
      </c>
      <c r="D331" s="73">
        <v>73415</v>
      </c>
      <c r="E331" s="31" t="str">
        <f t="shared" si="37"/>
        <v>709 Brennnesseln (Große Brennnessel)</v>
      </c>
      <c r="F331" s="110"/>
      <c r="H331" s="30"/>
      <c r="I331" s="30"/>
      <c r="J331" s="30"/>
      <c r="K331" s="30"/>
      <c r="L331" s="30"/>
      <c r="N331" s="30">
        <f t="shared" si="41"/>
        <v>0</v>
      </c>
      <c r="O331" s="30">
        <f t="shared" si="42"/>
        <v>0</v>
      </c>
      <c r="P331" s="30">
        <f t="shared" si="43"/>
        <v>0</v>
      </c>
      <c r="Q331" s="30">
        <f t="shared" si="44"/>
        <v>0</v>
      </c>
      <c r="R331" s="30">
        <f t="shared" si="45"/>
        <v>0</v>
      </c>
      <c r="S331" s="30">
        <f t="shared" si="38"/>
        <v>0</v>
      </c>
      <c r="T331" s="30">
        <f t="shared" si="39"/>
        <v>0</v>
      </c>
      <c r="U331" s="30">
        <f t="shared" si="40"/>
        <v>0</v>
      </c>
      <c r="V331" s="30"/>
    </row>
    <row r="332" spans="1:22" hidden="1" x14ac:dyDescent="0.25">
      <c r="A332" s="72">
        <v>710</v>
      </c>
      <c r="B332" s="12" t="s">
        <v>591</v>
      </c>
      <c r="C332" s="73">
        <v>44927</v>
      </c>
      <c r="D332" s="73">
        <v>73415</v>
      </c>
      <c r="E332" s="31" t="str">
        <f t="shared" si="37"/>
        <v>710 Färberkrapp (Rubia tinctorum)</v>
      </c>
      <c r="F332" s="110"/>
      <c r="H332" s="30"/>
      <c r="I332" s="30"/>
      <c r="J332" s="30"/>
      <c r="K332" s="30"/>
      <c r="L332" s="30"/>
      <c r="N332" s="30">
        <f t="shared" si="41"/>
        <v>0</v>
      </c>
      <c r="O332" s="30">
        <f t="shared" si="42"/>
        <v>0</v>
      </c>
      <c r="P332" s="30">
        <f t="shared" si="43"/>
        <v>0</v>
      </c>
      <c r="Q332" s="30">
        <f t="shared" si="44"/>
        <v>0</v>
      </c>
      <c r="R332" s="30">
        <f t="shared" si="45"/>
        <v>0</v>
      </c>
      <c r="S332" s="30">
        <f t="shared" si="38"/>
        <v>0</v>
      </c>
      <c r="T332" s="30">
        <f t="shared" si="39"/>
        <v>0</v>
      </c>
      <c r="U332" s="30">
        <f t="shared" si="40"/>
        <v>0</v>
      </c>
      <c r="V332" s="30"/>
    </row>
    <row r="333" spans="1:22" hidden="1" x14ac:dyDescent="0.25">
      <c r="A333" s="72">
        <v>721</v>
      </c>
      <c r="B333" s="12" t="s">
        <v>592</v>
      </c>
      <c r="C333" s="73">
        <v>44927</v>
      </c>
      <c r="D333" s="73">
        <v>73415</v>
      </c>
      <c r="E333" s="31" t="str">
        <f t="shared" si="37"/>
        <v>721 Goldlack</v>
      </c>
      <c r="F333" s="110"/>
      <c r="H333" s="30"/>
      <c r="I333" s="30"/>
      <c r="J333" s="30"/>
      <c r="K333" s="30"/>
      <c r="L333" s="30"/>
      <c r="N333" s="30">
        <f t="shared" si="41"/>
        <v>0</v>
      </c>
      <c r="O333" s="30">
        <f t="shared" si="42"/>
        <v>0</v>
      </c>
      <c r="P333" s="30">
        <f t="shared" si="43"/>
        <v>0</v>
      </c>
      <c r="Q333" s="30">
        <f t="shared" si="44"/>
        <v>0</v>
      </c>
      <c r="R333" s="30">
        <f t="shared" si="45"/>
        <v>0</v>
      </c>
      <c r="S333" s="30">
        <f t="shared" si="38"/>
        <v>0</v>
      </c>
      <c r="T333" s="30">
        <f t="shared" si="39"/>
        <v>0</v>
      </c>
      <c r="U333" s="30">
        <f t="shared" si="40"/>
        <v>0</v>
      </c>
      <c r="V333" s="30"/>
    </row>
    <row r="334" spans="1:22" hidden="1" x14ac:dyDescent="0.25">
      <c r="A334" s="72">
        <v>722</v>
      </c>
      <c r="B334" s="12" t="s">
        <v>593</v>
      </c>
      <c r="C334" s="73">
        <v>44927</v>
      </c>
      <c r="D334" s="73">
        <v>73415</v>
      </c>
      <c r="E334" s="31" t="str">
        <f t="shared" si="37"/>
        <v>722 Einjähriges Silberblatt</v>
      </c>
      <c r="F334" s="110"/>
      <c r="H334" s="30"/>
      <c r="I334" s="30"/>
      <c r="J334" s="30"/>
      <c r="K334" s="30"/>
      <c r="L334" s="30"/>
      <c r="N334" s="30">
        <f t="shared" si="41"/>
        <v>0</v>
      </c>
      <c r="O334" s="30">
        <f t="shared" si="42"/>
        <v>0</v>
      </c>
      <c r="P334" s="30">
        <f t="shared" si="43"/>
        <v>0</v>
      </c>
      <c r="Q334" s="30">
        <f t="shared" si="44"/>
        <v>0</v>
      </c>
      <c r="R334" s="30">
        <f t="shared" si="45"/>
        <v>0</v>
      </c>
      <c r="S334" s="30">
        <f t="shared" si="38"/>
        <v>0</v>
      </c>
      <c r="T334" s="30">
        <f t="shared" si="39"/>
        <v>0</v>
      </c>
      <c r="U334" s="30">
        <f t="shared" si="40"/>
        <v>0</v>
      </c>
      <c r="V334" s="30"/>
    </row>
    <row r="335" spans="1:22" hidden="1" x14ac:dyDescent="0.25">
      <c r="A335" s="72">
        <v>723</v>
      </c>
      <c r="B335" s="12" t="s">
        <v>594</v>
      </c>
      <c r="C335" s="73">
        <v>44927</v>
      </c>
      <c r="D335" s="73">
        <v>73415</v>
      </c>
      <c r="E335" s="31" t="str">
        <f t="shared" si="37"/>
        <v>723 Garten-/ Sommerlevkoje</v>
      </c>
      <c r="F335" s="110"/>
      <c r="H335" s="30"/>
      <c r="I335" s="30"/>
      <c r="J335" s="30"/>
      <c r="K335" s="30"/>
      <c r="L335" s="30"/>
      <c r="N335" s="30">
        <f t="shared" si="41"/>
        <v>0</v>
      </c>
      <c r="O335" s="30">
        <f t="shared" si="42"/>
        <v>0</v>
      </c>
      <c r="P335" s="30">
        <f t="shared" si="43"/>
        <v>0</v>
      </c>
      <c r="Q335" s="30">
        <f t="shared" si="44"/>
        <v>0</v>
      </c>
      <c r="R335" s="30">
        <f t="shared" si="45"/>
        <v>0</v>
      </c>
      <c r="S335" s="30">
        <f t="shared" si="38"/>
        <v>0</v>
      </c>
      <c r="T335" s="30">
        <f t="shared" si="39"/>
        <v>0</v>
      </c>
      <c r="U335" s="30">
        <f t="shared" si="40"/>
        <v>0</v>
      </c>
      <c r="V335" s="30"/>
    </row>
    <row r="336" spans="1:22" hidden="1" x14ac:dyDescent="0.25">
      <c r="A336" s="72">
        <v>724</v>
      </c>
      <c r="B336" s="12" t="s">
        <v>595</v>
      </c>
      <c r="C336" s="73">
        <v>44927</v>
      </c>
      <c r="D336" s="73">
        <v>73415</v>
      </c>
      <c r="E336" s="31" t="str">
        <f t="shared" si="37"/>
        <v>724 Kugelamarant (Echter Kugelamarant)</v>
      </c>
      <c r="F336" s="110"/>
      <c r="H336" s="30"/>
      <c r="I336" s="30"/>
      <c r="J336" s="30"/>
      <c r="K336" s="30"/>
      <c r="L336" s="30"/>
      <c r="N336" s="30">
        <f t="shared" si="41"/>
        <v>0</v>
      </c>
      <c r="O336" s="30">
        <f t="shared" si="42"/>
        <v>0</v>
      </c>
      <c r="P336" s="30">
        <f t="shared" si="43"/>
        <v>0</v>
      </c>
      <c r="Q336" s="30">
        <f t="shared" si="44"/>
        <v>0</v>
      </c>
      <c r="R336" s="30">
        <f t="shared" si="45"/>
        <v>0</v>
      </c>
      <c r="S336" s="30">
        <f t="shared" si="38"/>
        <v>0</v>
      </c>
      <c r="T336" s="30">
        <f t="shared" si="39"/>
        <v>0</v>
      </c>
      <c r="U336" s="30">
        <f t="shared" si="40"/>
        <v>0</v>
      </c>
      <c r="V336" s="30"/>
    </row>
    <row r="337" spans="1:22" hidden="1" x14ac:dyDescent="0.25">
      <c r="A337" s="72">
        <v>725</v>
      </c>
      <c r="B337" s="12" t="s">
        <v>596</v>
      </c>
      <c r="C337" s="73">
        <v>44927</v>
      </c>
      <c r="D337" s="73">
        <v>73415</v>
      </c>
      <c r="E337" s="31" t="str">
        <f t="shared" si="37"/>
        <v>725 Taglilien (Essbare Taglilie)</v>
      </c>
      <c r="F337" s="110"/>
      <c r="H337" s="30"/>
      <c r="I337" s="30"/>
      <c r="J337" s="30"/>
      <c r="K337" s="30"/>
      <c r="L337" s="30"/>
      <c r="N337" s="30">
        <f t="shared" si="41"/>
        <v>0</v>
      </c>
      <c r="O337" s="30">
        <f t="shared" si="42"/>
        <v>0</v>
      </c>
      <c r="P337" s="30">
        <f t="shared" si="43"/>
        <v>0</v>
      </c>
      <c r="Q337" s="30">
        <f t="shared" si="44"/>
        <v>0</v>
      </c>
      <c r="R337" s="30">
        <f t="shared" si="45"/>
        <v>0</v>
      </c>
      <c r="S337" s="30">
        <f t="shared" si="38"/>
        <v>0</v>
      </c>
      <c r="T337" s="30">
        <f t="shared" si="39"/>
        <v>0</v>
      </c>
      <c r="U337" s="30">
        <f t="shared" si="40"/>
        <v>0</v>
      </c>
      <c r="V337" s="30"/>
    </row>
    <row r="338" spans="1:22" hidden="1" x14ac:dyDescent="0.25">
      <c r="A338" s="72">
        <v>726</v>
      </c>
      <c r="B338" s="12" t="s">
        <v>597</v>
      </c>
      <c r="C338" s="73">
        <v>44927</v>
      </c>
      <c r="D338" s="73">
        <v>73415</v>
      </c>
      <c r="E338" s="31" t="str">
        <f t="shared" si="37"/>
        <v>726 Lilien (Türkenbund)</v>
      </c>
      <c r="F338" s="110"/>
      <c r="H338" s="30"/>
      <c r="I338" s="30"/>
      <c r="J338" s="30"/>
      <c r="K338" s="30"/>
      <c r="L338" s="30"/>
      <c r="N338" s="30">
        <f t="shared" si="41"/>
        <v>0</v>
      </c>
      <c r="O338" s="30">
        <f t="shared" si="42"/>
        <v>0</v>
      </c>
      <c r="P338" s="30">
        <f t="shared" si="43"/>
        <v>0</v>
      </c>
      <c r="Q338" s="30">
        <f t="shared" si="44"/>
        <v>0</v>
      </c>
      <c r="R338" s="30">
        <f t="shared" si="45"/>
        <v>0</v>
      </c>
      <c r="S338" s="30">
        <f t="shared" si="38"/>
        <v>0</v>
      </c>
      <c r="T338" s="30">
        <f t="shared" si="39"/>
        <v>0</v>
      </c>
      <c r="U338" s="30">
        <f t="shared" si="40"/>
        <v>0</v>
      </c>
      <c r="V338" s="30"/>
    </row>
    <row r="339" spans="1:22" hidden="1" x14ac:dyDescent="0.25">
      <c r="A339" s="72">
        <v>727</v>
      </c>
      <c r="B339" s="12" t="s">
        <v>598</v>
      </c>
      <c r="C339" s="73">
        <v>44927</v>
      </c>
      <c r="D339" s="73">
        <v>73415</v>
      </c>
      <c r="E339" s="31" t="str">
        <f t="shared" si="37"/>
        <v>727 Narzissen / Osterglocken</v>
      </c>
      <c r="F339" s="110"/>
      <c r="H339" s="30"/>
      <c r="I339" s="30"/>
      <c r="J339" s="30"/>
      <c r="K339" s="30"/>
      <c r="L339" s="30"/>
      <c r="N339" s="30">
        <f t="shared" si="41"/>
        <v>0</v>
      </c>
      <c r="O339" s="30">
        <f t="shared" si="42"/>
        <v>0</v>
      </c>
      <c r="P339" s="30">
        <f t="shared" si="43"/>
        <v>0</v>
      </c>
      <c r="Q339" s="30">
        <f t="shared" si="44"/>
        <v>0</v>
      </c>
      <c r="R339" s="30">
        <f t="shared" si="45"/>
        <v>0</v>
      </c>
      <c r="S339" s="30">
        <f t="shared" si="38"/>
        <v>0</v>
      </c>
      <c r="T339" s="30">
        <f t="shared" si="39"/>
        <v>0</v>
      </c>
      <c r="U339" s="30">
        <f t="shared" si="40"/>
        <v>0</v>
      </c>
      <c r="V339" s="30"/>
    </row>
    <row r="340" spans="1:22" hidden="1" x14ac:dyDescent="0.25">
      <c r="A340" s="72">
        <v>728</v>
      </c>
      <c r="B340" s="12" t="s">
        <v>599</v>
      </c>
      <c r="C340" s="73">
        <v>44927</v>
      </c>
      <c r="D340" s="73">
        <v>73415</v>
      </c>
      <c r="E340" s="31" t="str">
        <f t="shared" si="37"/>
        <v>728 Bischofskraut</v>
      </c>
      <c r="F340" s="110"/>
      <c r="H340" s="30"/>
      <c r="I340" s="30"/>
      <c r="J340" s="30"/>
      <c r="K340" s="30"/>
      <c r="L340" s="30"/>
      <c r="N340" s="30">
        <f t="shared" si="41"/>
        <v>0</v>
      </c>
      <c r="O340" s="30">
        <f t="shared" si="42"/>
        <v>0</v>
      </c>
      <c r="P340" s="30">
        <f t="shared" si="43"/>
        <v>0</v>
      </c>
      <c r="Q340" s="30">
        <f t="shared" si="44"/>
        <v>0</v>
      </c>
      <c r="R340" s="30">
        <f t="shared" si="45"/>
        <v>0</v>
      </c>
      <c r="S340" s="30">
        <f t="shared" si="38"/>
        <v>0</v>
      </c>
      <c r="T340" s="30">
        <f t="shared" si="39"/>
        <v>0</v>
      </c>
      <c r="U340" s="30">
        <f t="shared" si="40"/>
        <v>0</v>
      </c>
      <c r="V340" s="30"/>
    </row>
    <row r="341" spans="1:22" hidden="1" x14ac:dyDescent="0.25">
      <c r="A341" s="72">
        <v>729</v>
      </c>
      <c r="B341" s="12" t="s">
        <v>600</v>
      </c>
      <c r="C341" s="73">
        <v>44927</v>
      </c>
      <c r="D341" s="73">
        <v>73415</v>
      </c>
      <c r="E341" s="31" t="str">
        <f t="shared" si="37"/>
        <v>729 Hasenohren (rundblättriges Hasenohr)</v>
      </c>
      <c r="F341" s="110"/>
      <c r="H341" s="30"/>
      <c r="I341" s="30"/>
      <c r="J341" s="30"/>
      <c r="K341" s="30"/>
      <c r="L341" s="30"/>
      <c r="N341" s="30">
        <f t="shared" si="41"/>
        <v>0</v>
      </c>
      <c r="O341" s="30">
        <f t="shared" si="42"/>
        <v>0</v>
      </c>
      <c r="P341" s="30">
        <f t="shared" si="43"/>
        <v>0</v>
      </c>
      <c r="Q341" s="30">
        <f t="shared" si="44"/>
        <v>0</v>
      </c>
      <c r="R341" s="30">
        <f t="shared" si="45"/>
        <v>0</v>
      </c>
      <c r="S341" s="30">
        <f t="shared" si="38"/>
        <v>0</v>
      </c>
      <c r="T341" s="30">
        <f t="shared" si="39"/>
        <v>0</v>
      </c>
      <c r="U341" s="30">
        <f t="shared" si="40"/>
        <v>0</v>
      </c>
      <c r="V341" s="30"/>
    </row>
    <row r="342" spans="1:22" hidden="1" x14ac:dyDescent="0.25">
      <c r="A342" s="72">
        <v>730</v>
      </c>
      <c r="B342" s="12" t="s">
        <v>601</v>
      </c>
      <c r="C342" s="73">
        <v>44927</v>
      </c>
      <c r="D342" s="73">
        <v>73415</v>
      </c>
      <c r="E342" s="31" t="str">
        <f t="shared" si="37"/>
        <v>730 Seidenpflanzen (Indianer-Seidenpflanze)</v>
      </c>
      <c r="F342" s="110"/>
      <c r="H342" s="30"/>
      <c r="I342" s="30"/>
      <c r="J342" s="30"/>
      <c r="K342" s="30"/>
      <c r="L342" s="30"/>
      <c r="N342" s="30">
        <f t="shared" si="41"/>
        <v>0</v>
      </c>
      <c r="O342" s="30">
        <f t="shared" si="42"/>
        <v>0</v>
      </c>
      <c r="P342" s="30">
        <f t="shared" si="43"/>
        <v>0</v>
      </c>
      <c r="Q342" s="30">
        <f t="shared" si="44"/>
        <v>0</v>
      </c>
      <c r="R342" s="30">
        <f t="shared" si="45"/>
        <v>0</v>
      </c>
      <c r="S342" s="30">
        <f t="shared" si="38"/>
        <v>0</v>
      </c>
      <c r="T342" s="30">
        <f t="shared" si="39"/>
        <v>0</v>
      </c>
      <c r="U342" s="30">
        <f t="shared" si="40"/>
        <v>0</v>
      </c>
      <c r="V342" s="30"/>
    </row>
    <row r="343" spans="1:22" hidden="1" x14ac:dyDescent="0.25">
      <c r="A343" s="72">
        <v>731</v>
      </c>
      <c r="B343" s="12" t="s">
        <v>602</v>
      </c>
      <c r="C343" s="73">
        <v>44927</v>
      </c>
      <c r="D343" s="73">
        <v>73415</v>
      </c>
      <c r="E343" s="31" t="str">
        <f t="shared" si="37"/>
        <v>731 Hyazinthe (Garten-Hyazinthe)</v>
      </c>
      <c r="F343" s="110"/>
      <c r="H343" s="30"/>
      <c r="I343" s="30"/>
      <c r="J343" s="30"/>
      <c r="K343" s="30"/>
      <c r="L343" s="30"/>
      <c r="N343" s="30">
        <f t="shared" si="41"/>
        <v>0</v>
      </c>
      <c r="O343" s="30">
        <f t="shared" si="42"/>
        <v>0</v>
      </c>
      <c r="P343" s="30">
        <f t="shared" si="43"/>
        <v>0</v>
      </c>
      <c r="Q343" s="30">
        <f t="shared" si="44"/>
        <v>0</v>
      </c>
      <c r="R343" s="30">
        <f t="shared" si="45"/>
        <v>0</v>
      </c>
      <c r="S343" s="30">
        <f t="shared" si="38"/>
        <v>0</v>
      </c>
      <c r="T343" s="30">
        <f t="shared" si="39"/>
        <v>0</v>
      </c>
      <c r="U343" s="30">
        <f t="shared" si="40"/>
        <v>0</v>
      </c>
      <c r="V343" s="30"/>
    </row>
    <row r="344" spans="1:22" hidden="1" x14ac:dyDescent="0.25">
      <c r="A344" s="72">
        <v>732</v>
      </c>
      <c r="B344" s="12" t="s">
        <v>603</v>
      </c>
      <c r="C344" s="73">
        <v>44927</v>
      </c>
      <c r="D344" s="73">
        <v>73415</v>
      </c>
      <c r="E344" s="31" t="str">
        <f t="shared" si="37"/>
        <v>732 Milchstern (Kap-Milchstern)</v>
      </c>
      <c r="F344" s="110"/>
      <c r="H344" s="30"/>
      <c r="I344" s="30"/>
      <c r="J344" s="30"/>
      <c r="K344" s="30"/>
      <c r="L344" s="30"/>
      <c r="N344" s="30">
        <f t="shared" si="41"/>
        <v>0</v>
      </c>
      <c r="O344" s="30">
        <f t="shared" si="42"/>
        <v>0</v>
      </c>
      <c r="P344" s="30">
        <f t="shared" si="43"/>
        <v>0</v>
      </c>
      <c r="Q344" s="30">
        <f t="shared" si="44"/>
        <v>0</v>
      </c>
      <c r="R344" s="30">
        <f t="shared" si="45"/>
        <v>0</v>
      </c>
      <c r="S344" s="30">
        <f t="shared" si="38"/>
        <v>0</v>
      </c>
      <c r="T344" s="30">
        <f t="shared" si="39"/>
        <v>0</v>
      </c>
      <c r="U344" s="30">
        <f t="shared" si="40"/>
        <v>0</v>
      </c>
      <c r="V344" s="30"/>
    </row>
    <row r="345" spans="1:22" hidden="1" x14ac:dyDescent="0.25">
      <c r="A345" s="72">
        <v>733</v>
      </c>
      <c r="B345" s="12" t="s">
        <v>604</v>
      </c>
      <c r="C345" s="73">
        <v>44927</v>
      </c>
      <c r="D345" s="73">
        <v>73415</v>
      </c>
      <c r="E345" s="31" t="str">
        <f t="shared" si="37"/>
        <v>733 Astern (Sommeraster)</v>
      </c>
      <c r="F345" s="110"/>
      <c r="H345" s="30"/>
      <c r="I345" s="30"/>
      <c r="J345" s="30"/>
      <c r="K345" s="30"/>
      <c r="L345" s="30"/>
      <c r="N345" s="30">
        <f t="shared" si="41"/>
        <v>0</v>
      </c>
      <c r="O345" s="30">
        <f t="shared" si="42"/>
        <v>0</v>
      </c>
      <c r="P345" s="30">
        <f t="shared" si="43"/>
        <v>0</v>
      </c>
      <c r="Q345" s="30">
        <f t="shared" si="44"/>
        <v>0</v>
      </c>
      <c r="R345" s="30">
        <f t="shared" si="45"/>
        <v>0</v>
      </c>
      <c r="S345" s="30">
        <f t="shared" si="38"/>
        <v>0</v>
      </c>
      <c r="T345" s="30">
        <f t="shared" si="39"/>
        <v>0</v>
      </c>
      <c r="U345" s="30">
        <f t="shared" si="40"/>
        <v>0</v>
      </c>
      <c r="V345" s="30"/>
    </row>
    <row r="346" spans="1:22" hidden="1" x14ac:dyDescent="0.25">
      <c r="A346" s="72">
        <v>734</v>
      </c>
      <c r="B346" s="12" t="s">
        <v>605</v>
      </c>
      <c r="C346" s="73">
        <v>44927</v>
      </c>
      <c r="D346" s="73">
        <v>73415</v>
      </c>
      <c r="E346" s="31" t="str">
        <f t="shared" si="37"/>
        <v>734 Chrysanthemen (Garten-Chrysantheme, Winteraster)</v>
      </c>
      <c r="F346" s="110"/>
      <c r="H346" s="30"/>
      <c r="I346" s="30"/>
      <c r="J346" s="30"/>
      <c r="K346" s="30"/>
      <c r="L346" s="30"/>
      <c r="N346" s="30">
        <f t="shared" si="41"/>
        <v>0</v>
      </c>
      <c r="O346" s="30">
        <f t="shared" si="42"/>
        <v>0</v>
      </c>
      <c r="P346" s="30">
        <f t="shared" si="43"/>
        <v>0</v>
      </c>
      <c r="Q346" s="30">
        <f t="shared" si="44"/>
        <v>0</v>
      </c>
      <c r="R346" s="30">
        <f t="shared" si="45"/>
        <v>0</v>
      </c>
      <c r="S346" s="30">
        <f t="shared" si="38"/>
        <v>0</v>
      </c>
      <c r="T346" s="30">
        <f t="shared" si="39"/>
        <v>0</v>
      </c>
      <c r="U346" s="30">
        <f t="shared" si="40"/>
        <v>0</v>
      </c>
      <c r="V346" s="30"/>
    </row>
    <row r="347" spans="1:22" hidden="1" x14ac:dyDescent="0.25">
      <c r="A347" s="72">
        <v>735</v>
      </c>
      <c r="B347" s="12" t="s">
        <v>606</v>
      </c>
      <c r="C347" s="73">
        <v>44927</v>
      </c>
      <c r="D347" s="73">
        <v>73415</v>
      </c>
      <c r="E347" s="31" t="str">
        <f t="shared" si="37"/>
        <v>735 Strohblumen</v>
      </c>
      <c r="F347" s="110"/>
      <c r="H347" s="30"/>
      <c r="I347" s="30"/>
      <c r="J347" s="30"/>
      <c r="K347" s="30"/>
      <c r="L347" s="30"/>
      <c r="N347" s="30">
        <f t="shared" si="41"/>
        <v>0</v>
      </c>
      <c r="O347" s="30">
        <f t="shared" si="42"/>
        <v>0</v>
      </c>
      <c r="P347" s="30">
        <f t="shared" si="43"/>
        <v>0</v>
      </c>
      <c r="Q347" s="30">
        <f t="shared" si="44"/>
        <v>0</v>
      </c>
      <c r="R347" s="30">
        <f t="shared" si="45"/>
        <v>0</v>
      </c>
      <c r="S347" s="30">
        <f t="shared" si="38"/>
        <v>0</v>
      </c>
      <c r="T347" s="30">
        <f t="shared" si="39"/>
        <v>0</v>
      </c>
      <c r="U347" s="30">
        <f t="shared" si="40"/>
        <v>0</v>
      </c>
      <c r="V347" s="30"/>
    </row>
    <row r="348" spans="1:22" hidden="1" x14ac:dyDescent="0.25">
      <c r="A348" s="72">
        <v>736</v>
      </c>
      <c r="B348" s="12" t="s">
        <v>607</v>
      </c>
      <c r="C348" s="73">
        <v>44927</v>
      </c>
      <c r="D348" s="73">
        <v>73415</v>
      </c>
      <c r="E348" s="31" t="str">
        <f t="shared" si="37"/>
        <v>736 Edelweiß</v>
      </c>
      <c r="F348" s="110"/>
      <c r="H348" s="30"/>
      <c r="I348" s="30"/>
      <c r="J348" s="30"/>
      <c r="K348" s="30"/>
      <c r="L348" s="30"/>
      <c r="N348" s="30">
        <f t="shared" si="41"/>
        <v>0</v>
      </c>
      <c r="O348" s="30">
        <f t="shared" si="42"/>
        <v>0</v>
      </c>
      <c r="P348" s="30">
        <f t="shared" si="43"/>
        <v>0</v>
      </c>
      <c r="Q348" s="30">
        <f t="shared" si="44"/>
        <v>0</v>
      </c>
      <c r="R348" s="30">
        <f t="shared" si="45"/>
        <v>0</v>
      </c>
      <c r="S348" s="30">
        <f t="shared" si="38"/>
        <v>0</v>
      </c>
      <c r="T348" s="30">
        <f t="shared" si="39"/>
        <v>0</v>
      </c>
      <c r="U348" s="30">
        <f t="shared" si="40"/>
        <v>0</v>
      </c>
      <c r="V348" s="30"/>
    </row>
    <row r="349" spans="1:22" hidden="1" x14ac:dyDescent="0.25">
      <c r="A349" s="72">
        <v>737</v>
      </c>
      <c r="B349" s="12" t="s">
        <v>608</v>
      </c>
      <c r="C349" s="73">
        <v>44927</v>
      </c>
      <c r="D349" s="73">
        <v>73415</v>
      </c>
      <c r="E349" s="31" t="str">
        <f t="shared" si="37"/>
        <v>737 Margeriten</v>
      </c>
      <c r="F349" s="110"/>
      <c r="H349" s="30"/>
      <c r="I349" s="30"/>
      <c r="J349" s="30"/>
      <c r="K349" s="30"/>
      <c r="L349" s="30"/>
      <c r="N349" s="30">
        <f t="shared" si="41"/>
        <v>0</v>
      </c>
      <c r="O349" s="30">
        <f t="shared" si="42"/>
        <v>0</v>
      </c>
      <c r="P349" s="30">
        <f t="shared" si="43"/>
        <v>0</v>
      </c>
      <c r="Q349" s="30">
        <f t="shared" si="44"/>
        <v>0</v>
      </c>
      <c r="R349" s="30">
        <f t="shared" si="45"/>
        <v>0</v>
      </c>
      <c r="S349" s="30">
        <f t="shared" si="38"/>
        <v>0</v>
      </c>
      <c r="T349" s="30">
        <f t="shared" si="39"/>
        <v>0</v>
      </c>
      <c r="U349" s="30">
        <f t="shared" si="40"/>
        <v>0</v>
      </c>
      <c r="V349" s="30"/>
    </row>
    <row r="350" spans="1:22" hidden="1" x14ac:dyDescent="0.25">
      <c r="A350" s="72">
        <v>738</v>
      </c>
      <c r="B350" s="12" t="s">
        <v>609</v>
      </c>
      <c r="C350" s="73">
        <v>44927</v>
      </c>
      <c r="D350" s="73">
        <v>73415</v>
      </c>
      <c r="E350" s="31" t="str">
        <f t="shared" si="37"/>
        <v>738 Rudbeckien (Schwarzäugige Rudbeckie/Sonnenhut, Leuchtender Sonnenhut, Schlitzblättriger Sonnenhut)</v>
      </c>
      <c r="F350" s="110"/>
      <c r="H350" s="30"/>
      <c r="I350" s="30"/>
      <c r="J350" s="30"/>
      <c r="K350" s="30"/>
      <c r="L350" s="30"/>
      <c r="N350" s="30">
        <f t="shared" si="41"/>
        <v>0</v>
      </c>
      <c r="O350" s="30">
        <f t="shared" si="42"/>
        <v>0</v>
      </c>
      <c r="P350" s="30">
        <f t="shared" si="43"/>
        <v>0</v>
      </c>
      <c r="Q350" s="30">
        <f t="shared" si="44"/>
        <v>0</v>
      </c>
      <c r="R350" s="30">
        <f t="shared" si="45"/>
        <v>0</v>
      </c>
      <c r="S350" s="30">
        <f t="shared" si="38"/>
        <v>0</v>
      </c>
      <c r="T350" s="30">
        <f t="shared" si="39"/>
        <v>0</v>
      </c>
      <c r="U350" s="30">
        <f t="shared" si="40"/>
        <v>0</v>
      </c>
      <c r="V350" s="30"/>
    </row>
    <row r="351" spans="1:22" hidden="1" x14ac:dyDescent="0.25">
      <c r="A351" s="72">
        <v>739</v>
      </c>
      <c r="B351" s="12" t="s">
        <v>610</v>
      </c>
      <c r="C351" s="73">
        <v>44927</v>
      </c>
      <c r="D351" s="73">
        <v>73415</v>
      </c>
      <c r="E351" s="31" t="str">
        <f t="shared" si="37"/>
        <v>739 Tagetes,Studentenblume</v>
      </c>
      <c r="F351" s="110"/>
      <c r="H351" s="30"/>
      <c r="I351" s="30"/>
      <c r="J351" s="30"/>
      <c r="K351" s="30"/>
      <c r="L351" s="30"/>
      <c r="N351" s="30">
        <f t="shared" si="41"/>
        <v>0</v>
      </c>
      <c r="O351" s="30">
        <f t="shared" si="42"/>
        <v>0</v>
      </c>
      <c r="P351" s="30">
        <f t="shared" si="43"/>
        <v>0</v>
      </c>
      <c r="Q351" s="30">
        <f t="shared" si="44"/>
        <v>0</v>
      </c>
      <c r="R351" s="30">
        <f t="shared" si="45"/>
        <v>0</v>
      </c>
      <c r="S351" s="30">
        <f t="shared" si="38"/>
        <v>0</v>
      </c>
      <c r="T351" s="30">
        <f t="shared" si="39"/>
        <v>0</v>
      </c>
      <c r="U351" s="30">
        <f t="shared" si="40"/>
        <v>0</v>
      </c>
      <c r="V351" s="30"/>
    </row>
    <row r="352" spans="1:22" hidden="1" x14ac:dyDescent="0.25">
      <c r="A352" s="72">
        <v>740</v>
      </c>
      <c r="B352" s="12" t="s">
        <v>611</v>
      </c>
      <c r="C352" s="73">
        <v>44927</v>
      </c>
      <c r="D352" s="73">
        <v>73415</v>
      </c>
      <c r="E352" s="31" t="str">
        <f t="shared" si="37"/>
        <v>740 Wucherblumen (Mutterkraut)</v>
      </c>
      <c r="F352" s="110"/>
      <c r="H352" s="30"/>
      <c r="I352" s="30"/>
      <c r="J352" s="30"/>
      <c r="K352" s="30"/>
      <c r="L352" s="30"/>
      <c r="N352" s="30">
        <f t="shared" si="41"/>
        <v>0</v>
      </c>
      <c r="O352" s="30">
        <f t="shared" si="42"/>
        <v>0</v>
      </c>
      <c r="P352" s="30">
        <f t="shared" si="43"/>
        <v>0</v>
      </c>
      <c r="Q352" s="30">
        <f t="shared" si="44"/>
        <v>0</v>
      </c>
      <c r="R352" s="30">
        <f t="shared" si="45"/>
        <v>0</v>
      </c>
      <c r="S352" s="30">
        <f t="shared" si="38"/>
        <v>0</v>
      </c>
      <c r="T352" s="30">
        <f t="shared" si="39"/>
        <v>0</v>
      </c>
      <c r="U352" s="30">
        <f t="shared" si="40"/>
        <v>0</v>
      </c>
      <c r="V352" s="30"/>
    </row>
    <row r="353" spans="1:22" hidden="1" x14ac:dyDescent="0.25">
      <c r="A353" s="72">
        <v>741</v>
      </c>
      <c r="B353" s="12" t="s">
        <v>612</v>
      </c>
      <c r="C353" s="73">
        <v>44927</v>
      </c>
      <c r="D353" s="73">
        <v>73415</v>
      </c>
      <c r="E353" s="31" t="str">
        <f t="shared" si="37"/>
        <v>741 Strandflieder (Geflügelter Strandflieder)</v>
      </c>
      <c r="F353" s="110"/>
      <c r="H353" s="30"/>
      <c r="I353" s="30"/>
      <c r="J353" s="30"/>
      <c r="K353" s="30"/>
      <c r="L353" s="30"/>
      <c r="N353" s="30">
        <f t="shared" si="41"/>
        <v>0</v>
      </c>
      <c r="O353" s="30">
        <f t="shared" si="42"/>
        <v>0</v>
      </c>
      <c r="P353" s="30">
        <f t="shared" si="43"/>
        <v>0</v>
      </c>
      <c r="Q353" s="30">
        <f t="shared" si="44"/>
        <v>0</v>
      </c>
      <c r="R353" s="30">
        <f t="shared" si="45"/>
        <v>0</v>
      </c>
      <c r="S353" s="30">
        <f t="shared" si="38"/>
        <v>0</v>
      </c>
      <c r="T353" s="30">
        <f t="shared" si="39"/>
        <v>0</v>
      </c>
      <c r="U353" s="30">
        <f t="shared" si="40"/>
        <v>0</v>
      </c>
      <c r="V353" s="30"/>
    </row>
    <row r="354" spans="1:22" hidden="1" x14ac:dyDescent="0.25">
      <c r="A354" s="72">
        <v>742</v>
      </c>
      <c r="B354" s="12" t="s">
        <v>613</v>
      </c>
      <c r="C354" s="73">
        <v>44927</v>
      </c>
      <c r="D354" s="73">
        <v>73415</v>
      </c>
      <c r="E354" s="31" t="str">
        <f t="shared" si="37"/>
        <v>742 Spreublumen (Einjährige Papierblume)</v>
      </c>
      <c r="F354" s="110"/>
      <c r="H354" s="30"/>
      <c r="I354" s="30"/>
      <c r="J354" s="30"/>
      <c r="K354" s="30"/>
      <c r="L354" s="30"/>
      <c r="N354" s="30">
        <f t="shared" si="41"/>
        <v>0</v>
      </c>
      <c r="O354" s="30">
        <f t="shared" si="42"/>
        <v>0</v>
      </c>
      <c r="P354" s="30">
        <f t="shared" si="43"/>
        <v>0</v>
      </c>
      <c r="Q354" s="30">
        <f t="shared" si="44"/>
        <v>0</v>
      </c>
      <c r="R354" s="30">
        <f t="shared" si="45"/>
        <v>0</v>
      </c>
      <c r="S354" s="30">
        <f t="shared" si="38"/>
        <v>0</v>
      </c>
      <c r="T354" s="30">
        <f t="shared" si="39"/>
        <v>0</v>
      </c>
      <c r="U354" s="30">
        <f t="shared" si="40"/>
        <v>0</v>
      </c>
      <c r="V354" s="30"/>
    </row>
    <row r="355" spans="1:22" hidden="1" x14ac:dyDescent="0.25">
      <c r="A355" s="72">
        <v>743</v>
      </c>
      <c r="B355" s="12" t="s">
        <v>614</v>
      </c>
      <c r="C355" s="73">
        <v>44927</v>
      </c>
      <c r="D355" s="73">
        <v>73415</v>
      </c>
      <c r="E355" s="31" t="str">
        <f t="shared" si="37"/>
        <v>743 Zinnien</v>
      </c>
      <c r="F355" s="110"/>
      <c r="H355" s="30"/>
      <c r="I355" s="30"/>
      <c r="J355" s="30"/>
      <c r="K355" s="30"/>
      <c r="L355" s="30"/>
      <c r="N355" s="30">
        <f t="shared" si="41"/>
        <v>0</v>
      </c>
      <c r="O355" s="30">
        <f t="shared" si="42"/>
        <v>0</v>
      </c>
      <c r="P355" s="30">
        <f t="shared" si="43"/>
        <v>0</v>
      </c>
      <c r="Q355" s="30">
        <f t="shared" si="44"/>
        <v>0</v>
      </c>
      <c r="R355" s="30">
        <f t="shared" si="45"/>
        <v>0</v>
      </c>
      <c r="S355" s="30">
        <f t="shared" si="38"/>
        <v>0</v>
      </c>
      <c r="T355" s="30">
        <f t="shared" si="39"/>
        <v>0</v>
      </c>
      <c r="U355" s="30">
        <f t="shared" si="40"/>
        <v>0</v>
      </c>
      <c r="V355" s="30"/>
    </row>
    <row r="356" spans="1:22" hidden="1" x14ac:dyDescent="0.25">
      <c r="A356" s="72">
        <v>744</v>
      </c>
      <c r="B356" s="12" t="s">
        <v>615</v>
      </c>
      <c r="C356" s="73">
        <v>44927</v>
      </c>
      <c r="D356" s="73">
        <v>73415</v>
      </c>
      <c r="E356" s="31" t="str">
        <f t="shared" si="37"/>
        <v>744 Taubnesseln (Weiße Taubnessel)</v>
      </c>
      <c r="F356" s="110"/>
      <c r="H356" s="30"/>
      <c r="I356" s="30"/>
      <c r="J356" s="30"/>
      <c r="K356" s="30"/>
      <c r="L356" s="30"/>
      <c r="N356" s="30">
        <f t="shared" si="41"/>
        <v>0</v>
      </c>
      <c r="O356" s="30">
        <f t="shared" si="42"/>
        <v>0</v>
      </c>
      <c r="P356" s="30">
        <f t="shared" si="43"/>
        <v>0</v>
      </c>
      <c r="Q356" s="30">
        <f t="shared" si="44"/>
        <v>0</v>
      </c>
      <c r="R356" s="30">
        <f t="shared" si="45"/>
        <v>0</v>
      </c>
      <c r="S356" s="30">
        <f t="shared" si="38"/>
        <v>0</v>
      </c>
      <c r="T356" s="30">
        <f t="shared" si="39"/>
        <v>0</v>
      </c>
      <c r="U356" s="30">
        <f t="shared" si="40"/>
        <v>0</v>
      </c>
      <c r="V356" s="30"/>
    </row>
    <row r="357" spans="1:22" hidden="1" x14ac:dyDescent="0.25">
      <c r="A357" s="72">
        <v>745</v>
      </c>
      <c r="B357" s="12" t="s">
        <v>616</v>
      </c>
      <c r="C357" s="73">
        <v>44927</v>
      </c>
      <c r="D357" s="73">
        <v>73415</v>
      </c>
      <c r="E357" s="31" t="str">
        <f t="shared" si="37"/>
        <v>745 Gladiolen</v>
      </c>
      <c r="F357" s="110"/>
      <c r="H357" s="30"/>
      <c r="I357" s="30"/>
      <c r="J357" s="30"/>
      <c r="K357" s="30"/>
      <c r="L357" s="30"/>
      <c r="N357" s="30">
        <f t="shared" si="41"/>
        <v>0</v>
      </c>
      <c r="O357" s="30">
        <f t="shared" si="42"/>
        <v>0</v>
      </c>
      <c r="P357" s="30">
        <f t="shared" si="43"/>
        <v>0</v>
      </c>
      <c r="Q357" s="30">
        <f t="shared" si="44"/>
        <v>0</v>
      </c>
      <c r="R357" s="30">
        <f t="shared" si="45"/>
        <v>0</v>
      </c>
      <c r="S357" s="30">
        <f t="shared" si="38"/>
        <v>0</v>
      </c>
      <c r="T357" s="30">
        <f t="shared" si="39"/>
        <v>0</v>
      </c>
      <c r="U357" s="30">
        <f t="shared" si="40"/>
        <v>0</v>
      </c>
      <c r="V357" s="30"/>
    </row>
    <row r="358" spans="1:22" hidden="1" x14ac:dyDescent="0.25">
      <c r="A358" s="72">
        <v>746</v>
      </c>
      <c r="B358" s="12" t="s">
        <v>617</v>
      </c>
      <c r="C358" s="73">
        <v>44927</v>
      </c>
      <c r="D358" s="73">
        <v>73415</v>
      </c>
      <c r="E358" s="31" t="str">
        <f t="shared" si="37"/>
        <v>746 Tulpen</v>
      </c>
      <c r="F358" s="110"/>
      <c r="H358" s="30"/>
      <c r="I358" s="30"/>
      <c r="J358" s="30"/>
      <c r="K358" s="30"/>
      <c r="L358" s="30"/>
      <c r="N358" s="30">
        <f t="shared" si="41"/>
        <v>0</v>
      </c>
      <c r="O358" s="30">
        <f t="shared" si="42"/>
        <v>0</v>
      </c>
      <c r="P358" s="30">
        <f t="shared" si="43"/>
        <v>0</v>
      </c>
      <c r="Q358" s="30">
        <f t="shared" si="44"/>
        <v>0</v>
      </c>
      <c r="R358" s="30">
        <f t="shared" si="45"/>
        <v>0</v>
      </c>
      <c r="S358" s="30">
        <f t="shared" si="38"/>
        <v>0</v>
      </c>
      <c r="T358" s="30">
        <f t="shared" si="39"/>
        <v>0</v>
      </c>
      <c r="U358" s="30">
        <f t="shared" si="40"/>
        <v>0</v>
      </c>
      <c r="V358" s="30"/>
    </row>
    <row r="359" spans="1:22" hidden="1" x14ac:dyDescent="0.25">
      <c r="A359" s="72">
        <v>747</v>
      </c>
      <c r="B359" s="12" t="s">
        <v>618</v>
      </c>
      <c r="C359" s="73">
        <v>44927</v>
      </c>
      <c r="D359" s="73">
        <v>73415</v>
      </c>
      <c r="E359" s="31" t="str">
        <f t="shared" si="37"/>
        <v>747 Trauben-Silberkerze</v>
      </c>
      <c r="F359" s="110"/>
      <c r="H359" s="30"/>
      <c r="I359" s="30"/>
      <c r="J359" s="30"/>
      <c r="K359" s="30"/>
      <c r="L359" s="30"/>
      <c r="N359" s="30">
        <f t="shared" si="41"/>
        <v>0</v>
      </c>
      <c r="O359" s="30">
        <f t="shared" si="42"/>
        <v>0</v>
      </c>
      <c r="P359" s="30">
        <f t="shared" si="43"/>
        <v>0</v>
      </c>
      <c r="Q359" s="30">
        <f t="shared" si="44"/>
        <v>0</v>
      </c>
      <c r="R359" s="30">
        <f t="shared" si="45"/>
        <v>0</v>
      </c>
      <c r="S359" s="30">
        <f t="shared" si="38"/>
        <v>0</v>
      </c>
      <c r="T359" s="30">
        <f t="shared" si="39"/>
        <v>0</v>
      </c>
      <c r="U359" s="30">
        <f t="shared" si="40"/>
        <v>0</v>
      </c>
      <c r="V359" s="30"/>
    </row>
    <row r="360" spans="1:22" hidden="1" x14ac:dyDescent="0.25">
      <c r="A360" s="72">
        <v>748</v>
      </c>
      <c r="B360" s="12" t="s">
        <v>619</v>
      </c>
      <c r="C360" s="73">
        <v>44927</v>
      </c>
      <c r="D360" s="73">
        <v>73415</v>
      </c>
      <c r="E360" s="31" t="str">
        <f t="shared" si="37"/>
        <v>748 Rittersporn</v>
      </c>
      <c r="F360" s="110"/>
      <c r="H360" s="30"/>
      <c r="I360" s="30"/>
      <c r="J360" s="30"/>
      <c r="K360" s="30"/>
      <c r="L360" s="30"/>
      <c r="N360" s="30">
        <f t="shared" si="41"/>
        <v>0</v>
      </c>
      <c r="O360" s="30">
        <f t="shared" si="42"/>
        <v>0</v>
      </c>
      <c r="P360" s="30">
        <f t="shared" si="43"/>
        <v>0</v>
      </c>
      <c r="Q360" s="30">
        <f t="shared" si="44"/>
        <v>0</v>
      </c>
      <c r="R360" s="30">
        <f t="shared" si="45"/>
        <v>0</v>
      </c>
      <c r="S360" s="30">
        <f t="shared" si="38"/>
        <v>0</v>
      </c>
      <c r="T360" s="30">
        <f t="shared" si="39"/>
        <v>0</v>
      </c>
      <c r="U360" s="30">
        <f t="shared" si="40"/>
        <v>0</v>
      </c>
      <c r="V360" s="30"/>
    </row>
    <row r="361" spans="1:22" hidden="1" x14ac:dyDescent="0.25">
      <c r="A361" s="72">
        <v>749</v>
      </c>
      <c r="B361" s="12" t="s">
        <v>620</v>
      </c>
      <c r="C361" s="73">
        <v>44927</v>
      </c>
      <c r="D361" s="73">
        <v>73415</v>
      </c>
      <c r="E361" s="31" t="str">
        <f t="shared" si="37"/>
        <v>749 Skabiosen</v>
      </c>
      <c r="F361" s="110"/>
      <c r="H361" s="30"/>
      <c r="I361" s="30"/>
      <c r="J361" s="30"/>
      <c r="K361" s="30"/>
      <c r="L361" s="30"/>
      <c r="N361" s="30">
        <f t="shared" si="41"/>
        <v>0</v>
      </c>
      <c r="O361" s="30">
        <f t="shared" si="42"/>
        <v>0</v>
      </c>
      <c r="P361" s="30">
        <f t="shared" si="43"/>
        <v>0</v>
      </c>
      <c r="Q361" s="30">
        <f t="shared" si="44"/>
        <v>0</v>
      </c>
      <c r="R361" s="30">
        <f t="shared" si="45"/>
        <v>0</v>
      </c>
      <c r="S361" s="30">
        <f t="shared" si="38"/>
        <v>0</v>
      </c>
      <c r="T361" s="30">
        <f t="shared" si="39"/>
        <v>0</v>
      </c>
      <c r="U361" s="30">
        <f t="shared" si="40"/>
        <v>0</v>
      </c>
      <c r="V361" s="30"/>
    </row>
    <row r="362" spans="1:22" hidden="1" x14ac:dyDescent="0.25">
      <c r="A362" s="72">
        <v>750</v>
      </c>
      <c r="B362" s="12" t="s">
        <v>621</v>
      </c>
      <c r="C362" s="73">
        <v>44927</v>
      </c>
      <c r="D362" s="73">
        <v>73415</v>
      </c>
      <c r="E362" s="31" t="str">
        <f t="shared" si="37"/>
        <v>750 Dahlien</v>
      </c>
      <c r="F362" s="110"/>
      <c r="H362" s="30"/>
      <c r="I362" s="30"/>
      <c r="J362" s="30"/>
      <c r="K362" s="30"/>
      <c r="L362" s="30"/>
      <c r="N362" s="30">
        <f t="shared" si="41"/>
        <v>0</v>
      </c>
      <c r="O362" s="30">
        <f t="shared" si="42"/>
        <v>0</v>
      </c>
      <c r="P362" s="30">
        <f t="shared" si="43"/>
        <v>0</v>
      </c>
      <c r="Q362" s="30">
        <f t="shared" si="44"/>
        <v>0</v>
      </c>
      <c r="R362" s="30">
        <f t="shared" si="45"/>
        <v>0</v>
      </c>
      <c r="S362" s="30">
        <f t="shared" si="38"/>
        <v>0</v>
      </c>
      <c r="T362" s="30">
        <f t="shared" si="39"/>
        <v>0</v>
      </c>
      <c r="U362" s="30">
        <f t="shared" si="40"/>
        <v>0</v>
      </c>
      <c r="V362" s="30"/>
    </row>
    <row r="363" spans="1:22" hidden="1" x14ac:dyDescent="0.25">
      <c r="A363" s="72">
        <v>751</v>
      </c>
      <c r="B363" s="12" t="s">
        <v>622</v>
      </c>
      <c r="C363" s="73">
        <v>44927</v>
      </c>
      <c r="D363" s="73">
        <v>73415</v>
      </c>
      <c r="E363" s="31" t="str">
        <f t="shared" si="37"/>
        <v>751 Rosenwurz</v>
      </c>
      <c r="F363" s="110"/>
      <c r="H363" s="30"/>
      <c r="I363" s="30"/>
      <c r="J363" s="30"/>
      <c r="K363" s="30"/>
      <c r="L363" s="30"/>
      <c r="N363" s="30">
        <f t="shared" si="41"/>
        <v>0</v>
      </c>
      <c r="O363" s="30">
        <f t="shared" si="42"/>
        <v>0</v>
      </c>
      <c r="P363" s="30">
        <f t="shared" si="43"/>
        <v>0</v>
      </c>
      <c r="Q363" s="30">
        <f t="shared" si="44"/>
        <v>0</v>
      </c>
      <c r="R363" s="30">
        <f t="shared" si="45"/>
        <v>0</v>
      </c>
      <c r="S363" s="30">
        <f t="shared" si="38"/>
        <v>0</v>
      </c>
      <c r="T363" s="30">
        <f t="shared" si="39"/>
        <v>0</v>
      </c>
      <c r="U363" s="30">
        <f t="shared" si="40"/>
        <v>0</v>
      </c>
      <c r="V363" s="30"/>
    </row>
    <row r="364" spans="1:22" hidden="1" x14ac:dyDescent="0.25">
      <c r="A364" s="72">
        <v>752</v>
      </c>
      <c r="B364" s="12" t="s">
        <v>623</v>
      </c>
      <c r="C364" s="73">
        <v>44927</v>
      </c>
      <c r="D364" s="73">
        <v>73415</v>
      </c>
      <c r="E364" s="31" t="str">
        <f t="shared" si="37"/>
        <v>752 Krokusse (Safran, Garten-Krokus)</v>
      </c>
      <c r="F364" s="110"/>
      <c r="H364" s="30"/>
      <c r="I364" s="30"/>
      <c r="J364" s="30"/>
      <c r="K364" s="30"/>
      <c r="L364" s="30"/>
      <c r="N364" s="30">
        <f t="shared" si="41"/>
        <v>0</v>
      </c>
      <c r="O364" s="30">
        <f t="shared" si="42"/>
        <v>0</v>
      </c>
      <c r="P364" s="30">
        <f t="shared" si="43"/>
        <v>0</v>
      </c>
      <c r="Q364" s="30">
        <f t="shared" si="44"/>
        <v>0</v>
      </c>
      <c r="R364" s="30">
        <f t="shared" si="45"/>
        <v>0</v>
      </c>
      <c r="S364" s="30">
        <f t="shared" si="38"/>
        <v>0</v>
      </c>
      <c r="T364" s="30">
        <f t="shared" si="39"/>
        <v>0</v>
      </c>
      <c r="U364" s="30">
        <f t="shared" si="40"/>
        <v>0</v>
      </c>
      <c r="V364" s="30"/>
    </row>
    <row r="365" spans="1:22" hidden="1" x14ac:dyDescent="0.25">
      <c r="A365" s="72">
        <v>753</v>
      </c>
      <c r="B365" s="12" t="s">
        <v>624</v>
      </c>
      <c r="C365" s="73">
        <v>44927</v>
      </c>
      <c r="D365" s="73">
        <v>73415</v>
      </c>
      <c r="E365" s="31" t="str">
        <f t="shared" si="37"/>
        <v>753 Hibiskus (Chinesischer Roseneibisch)</v>
      </c>
      <c r="F365" s="110"/>
      <c r="H365" s="30"/>
      <c r="I365" s="30"/>
      <c r="J365" s="30"/>
      <c r="K365" s="30"/>
      <c r="L365" s="30"/>
      <c r="N365" s="30">
        <f t="shared" si="41"/>
        <v>0</v>
      </c>
      <c r="O365" s="30">
        <f t="shared" si="42"/>
        <v>0</v>
      </c>
      <c r="P365" s="30">
        <f t="shared" si="43"/>
        <v>0</v>
      </c>
      <c r="Q365" s="30">
        <f t="shared" si="44"/>
        <v>0</v>
      </c>
      <c r="R365" s="30">
        <f t="shared" si="45"/>
        <v>0</v>
      </c>
      <c r="S365" s="30">
        <f t="shared" si="38"/>
        <v>0</v>
      </c>
      <c r="T365" s="30">
        <f t="shared" si="39"/>
        <v>0</v>
      </c>
      <c r="U365" s="30">
        <f t="shared" si="40"/>
        <v>0</v>
      </c>
      <c r="V365" s="30"/>
    </row>
    <row r="366" spans="1:22" hidden="1" x14ac:dyDescent="0.25">
      <c r="A366" s="72">
        <v>754</v>
      </c>
      <c r="B366" s="12" t="s">
        <v>625</v>
      </c>
      <c r="C366" s="73">
        <v>44927</v>
      </c>
      <c r="D366" s="73">
        <v>73415</v>
      </c>
      <c r="E366" s="31" t="str">
        <f t="shared" si="37"/>
        <v>754 Strauch-/Bechermalven (Bechermalve)</v>
      </c>
      <c r="F366" s="110"/>
      <c r="H366" s="30"/>
      <c r="I366" s="30"/>
      <c r="J366" s="30"/>
      <c r="K366" s="30"/>
      <c r="L366" s="30"/>
      <c r="N366" s="30">
        <f t="shared" si="41"/>
        <v>0</v>
      </c>
      <c r="O366" s="30">
        <f t="shared" si="42"/>
        <v>0</v>
      </c>
      <c r="P366" s="30">
        <f t="shared" si="43"/>
        <v>0</v>
      </c>
      <c r="Q366" s="30">
        <f t="shared" si="44"/>
        <v>0</v>
      </c>
      <c r="R366" s="30">
        <f t="shared" si="45"/>
        <v>0</v>
      </c>
      <c r="S366" s="30">
        <f t="shared" si="38"/>
        <v>0</v>
      </c>
      <c r="T366" s="30">
        <f t="shared" si="39"/>
        <v>0</v>
      </c>
      <c r="U366" s="30">
        <f t="shared" si="40"/>
        <v>0</v>
      </c>
      <c r="V366" s="30"/>
    </row>
    <row r="367" spans="1:22" hidden="1" x14ac:dyDescent="0.25">
      <c r="A367" s="72">
        <v>755</v>
      </c>
      <c r="B367" s="12" t="s">
        <v>626</v>
      </c>
      <c r="C367" s="73">
        <v>44927</v>
      </c>
      <c r="D367" s="73">
        <v>73415</v>
      </c>
      <c r="E367" s="31" t="str">
        <f t="shared" si="37"/>
        <v>755 Wolfsmilch (Weißrand-Wolfsmilch)</v>
      </c>
      <c r="F367" s="110"/>
      <c r="H367" s="30"/>
      <c r="I367" s="30"/>
      <c r="J367" s="30"/>
      <c r="K367" s="30"/>
      <c r="L367" s="30"/>
      <c r="N367" s="30">
        <f t="shared" si="41"/>
        <v>0</v>
      </c>
      <c r="O367" s="30">
        <f t="shared" si="42"/>
        <v>0</v>
      </c>
      <c r="P367" s="30">
        <f t="shared" si="43"/>
        <v>0</v>
      </c>
      <c r="Q367" s="30">
        <f t="shared" si="44"/>
        <v>0</v>
      </c>
      <c r="R367" s="30">
        <f t="shared" si="45"/>
        <v>0</v>
      </c>
      <c r="S367" s="30">
        <f t="shared" si="38"/>
        <v>0</v>
      </c>
      <c r="T367" s="30">
        <f t="shared" si="39"/>
        <v>0</v>
      </c>
      <c r="U367" s="30">
        <f t="shared" si="40"/>
        <v>0</v>
      </c>
      <c r="V367" s="30"/>
    </row>
    <row r="368" spans="1:22" hidden="1" x14ac:dyDescent="0.25">
      <c r="A368" s="72">
        <v>756</v>
      </c>
      <c r="B368" s="12" t="s">
        <v>627</v>
      </c>
      <c r="C368" s="73">
        <v>44927</v>
      </c>
      <c r="D368" s="73">
        <v>73415</v>
      </c>
      <c r="E368" s="31" t="str">
        <f t="shared" si="37"/>
        <v>756 Löwenmäulchen (Großes Löwenmaul)</v>
      </c>
      <c r="F368" s="110"/>
      <c r="H368" s="30"/>
      <c r="I368" s="30"/>
      <c r="J368" s="30"/>
      <c r="K368" s="30"/>
      <c r="L368" s="30"/>
      <c r="N368" s="30">
        <f t="shared" si="41"/>
        <v>0</v>
      </c>
      <c r="O368" s="30">
        <f t="shared" si="42"/>
        <v>0</v>
      </c>
      <c r="P368" s="30">
        <f t="shared" si="43"/>
        <v>0</v>
      </c>
      <c r="Q368" s="30">
        <f t="shared" si="44"/>
        <v>0</v>
      </c>
      <c r="R368" s="30">
        <f t="shared" si="45"/>
        <v>0</v>
      </c>
      <c r="S368" s="30">
        <f t="shared" si="38"/>
        <v>0</v>
      </c>
      <c r="T368" s="30">
        <f t="shared" si="39"/>
        <v>0</v>
      </c>
      <c r="U368" s="30">
        <f t="shared" si="40"/>
        <v>0</v>
      </c>
      <c r="V368" s="30"/>
    </row>
    <row r="369" spans="1:22" hidden="1" x14ac:dyDescent="0.25">
      <c r="A369" s="72">
        <v>757</v>
      </c>
      <c r="B369" s="12" t="s">
        <v>628</v>
      </c>
      <c r="C369" s="73">
        <v>44927</v>
      </c>
      <c r="D369" s="73">
        <v>73415</v>
      </c>
      <c r="E369" s="31" t="str">
        <f t="shared" si="37"/>
        <v>757 Montbretien</v>
      </c>
      <c r="F369" s="110"/>
      <c r="H369" s="30"/>
      <c r="I369" s="30"/>
      <c r="J369" s="30"/>
      <c r="K369" s="30"/>
      <c r="L369" s="30"/>
      <c r="N369" s="30">
        <f t="shared" si="41"/>
        <v>0</v>
      </c>
      <c r="O369" s="30">
        <f t="shared" si="42"/>
        <v>0</v>
      </c>
      <c r="P369" s="30">
        <f t="shared" si="43"/>
        <v>0</v>
      </c>
      <c r="Q369" s="30">
        <f t="shared" si="44"/>
        <v>0</v>
      </c>
      <c r="R369" s="30">
        <f t="shared" si="45"/>
        <v>0</v>
      </c>
      <c r="S369" s="30">
        <f t="shared" si="38"/>
        <v>0</v>
      </c>
      <c r="T369" s="30">
        <f t="shared" si="39"/>
        <v>0</v>
      </c>
      <c r="U369" s="30">
        <f t="shared" si="40"/>
        <v>0</v>
      </c>
      <c r="V369" s="30"/>
    </row>
    <row r="370" spans="1:22" hidden="1" x14ac:dyDescent="0.25">
      <c r="A370" s="72">
        <v>758</v>
      </c>
      <c r="B370" s="12" t="s">
        <v>629</v>
      </c>
      <c r="C370" s="73">
        <v>44927</v>
      </c>
      <c r="D370" s="73">
        <v>73415</v>
      </c>
      <c r="E370" s="31" t="str">
        <f t="shared" si="37"/>
        <v>758 Halskräuter (Blaues Halskraut)</v>
      </c>
      <c r="F370" s="110"/>
      <c r="H370" s="30"/>
      <c r="I370" s="30"/>
      <c r="J370" s="30"/>
      <c r="K370" s="30"/>
      <c r="L370" s="30"/>
      <c r="N370" s="30">
        <f t="shared" si="41"/>
        <v>0</v>
      </c>
      <c r="O370" s="30">
        <f t="shared" si="42"/>
        <v>0</v>
      </c>
      <c r="P370" s="30">
        <f t="shared" si="43"/>
        <v>0</v>
      </c>
      <c r="Q370" s="30">
        <f t="shared" si="44"/>
        <v>0</v>
      </c>
      <c r="R370" s="30">
        <f t="shared" si="45"/>
        <v>0</v>
      </c>
      <c r="S370" s="30">
        <f t="shared" si="38"/>
        <v>0</v>
      </c>
      <c r="T370" s="30">
        <f t="shared" si="39"/>
        <v>0</v>
      </c>
      <c r="U370" s="30">
        <f t="shared" si="40"/>
        <v>0</v>
      </c>
      <c r="V370" s="30"/>
    </row>
    <row r="371" spans="1:22" hidden="1" x14ac:dyDescent="0.25">
      <c r="A371" s="72">
        <v>759</v>
      </c>
      <c r="B371" s="12" t="s">
        <v>630</v>
      </c>
      <c r="C371" s="73">
        <v>44927</v>
      </c>
      <c r="D371" s="73">
        <v>73415</v>
      </c>
      <c r="E371" s="31" t="str">
        <f t="shared" si="37"/>
        <v>759 Gipskräuter (Schleierkraut)</v>
      </c>
      <c r="F371" s="110"/>
      <c r="H371" s="30"/>
      <c r="I371" s="30"/>
      <c r="J371" s="30"/>
      <c r="K371" s="30"/>
      <c r="L371" s="30"/>
      <c r="N371" s="30">
        <f t="shared" si="41"/>
        <v>0</v>
      </c>
      <c r="O371" s="30">
        <f t="shared" si="42"/>
        <v>0</v>
      </c>
      <c r="P371" s="30">
        <f t="shared" si="43"/>
        <v>0</v>
      </c>
      <c r="Q371" s="30">
        <f t="shared" si="44"/>
        <v>0</v>
      </c>
      <c r="R371" s="30">
        <f t="shared" si="45"/>
        <v>0</v>
      </c>
      <c r="S371" s="30">
        <f t="shared" si="38"/>
        <v>0</v>
      </c>
      <c r="T371" s="30">
        <f t="shared" si="39"/>
        <v>0</v>
      </c>
      <c r="U371" s="30">
        <f t="shared" si="40"/>
        <v>0</v>
      </c>
      <c r="V371" s="30"/>
    </row>
    <row r="372" spans="1:22" hidden="1" x14ac:dyDescent="0.25">
      <c r="A372" s="72">
        <v>761</v>
      </c>
      <c r="B372" s="12" t="s">
        <v>631</v>
      </c>
      <c r="C372" s="73">
        <v>44927</v>
      </c>
      <c r="D372" s="73">
        <v>73415</v>
      </c>
      <c r="E372" s="31" t="str">
        <f t="shared" si="37"/>
        <v>761 Kosmeen (Gemeines Schmuckkörbchen)</v>
      </c>
      <c r="F372" s="110"/>
      <c r="H372" s="30"/>
      <c r="I372" s="30"/>
      <c r="J372" s="30"/>
      <c r="K372" s="30"/>
      <c r="L372" s="30"/>
      <c r="N372" s="30">
        <f t="shared" si="41"/>
        <v>0</v>
      </c>
      <c r="O372" s="30">
        <f t="shared" si="42"/>
        <v>0</v>
      </c>
      <c r="P372" s="30">
        <f t="shared" si="43"/>
        <v>0</v>
      </c>
      <c r="Q372" s="30">
        <f t="shared" si="44"/>
        <v>0</v>
      </c>
      <c r="R372" s="30">
        <f t="shared" si="45"/>
        <v>0</v>
      </c>
      <c r="S372" s="30">
        <f t="shared" si="38"/>
        <v>0</v>
      </c>
      <c r="T372" s="30">
        <f t="shared" si="39"/>
        <v>0</v>
      </c>
      <c r="U372" s="30">
        <f t="shared" si="40"/>
        <v>0</v>
      </c>
      <c r="V372" s="30"/>
    </row>
    <row r="373" spans="1:22" hidden="1" x14ac:dyDescent="0.25">
      <c r="A373" s="72">
        <v>762</v>
      </c>
      <c r="B373" s="12" t="s">
        <v>632</v>
      </c>
      <c r="C373" s="73">
        <v>44927</v>
      </c>
      <c r="D373" s="73">
        <v>73415</v>
      </c>
      <c r="E373" s="31" t="str">
        <f t="shared" si="37"/>
        <v>762 Nachtkerzen (Diptam)</v>
      </c>
      <c r="F373" s="110"/>
      <c r="H373" s="30"/>
      <c r="I373" s="30"/>
      <c r="J373" s="30"/>
      <c r="K373" s="30"/>
      <c r="L373" s="30"/>
      <c r="N373" s="30">
        <f t="shared" si="41"/>
        <v>0</v>
      </c>
      <c r="O373" s="30">
        <f t="shared" si="42"/>
        <v>0</v>
      </c>
      <c r="P373" s="30">
        <f t="shared" si="43"/>
        <v>0</v>
      </c>
      <c r="Q373" s="30">
        <f t="shared" si="44"/>
        <v>0</v>
      </c>
      <c r="R373" s="30">
        <f t="shared" si="45"/>
        <v>0</v>
      </c>
      <c r="S373" s="30">
        <f t="shared" si="38"/>
        <v>0</v>
      </c>
      <c r="T373" s="30">
        <f t="shared" si="39"/>
        <v>0</v>
      </c>
      <c r="U373" s="30">
        <f t="shared" si="40"/>
        <v>0</v>
      </c>
      <c r="V373" s="30"/>
    </row>
    <row r="374" spans="1:22" hidden="1" x14ac:dyDescent="0.25">
      <c r="A374" s="72">
        <v>763</v>
      </c>
      <c r="B374" s="12" t="s">
        <v>633</v>
      </c>
      <c r="C374" s="73">
        <v>44927</v>
      </c>
      <c r="D374" s="73">
        <v>73415</v>
      </c>
      <c r="E374" s="31" t="str">
        <f t="shared" si="37"/>
        <v>763 Oenothera/Nachtkerzen (Gewöhnliche Nachtkerze)</v>
      </c>
      <c r="F374" s="110"/>
      <c r="H374" s="30"/>
      <c r="I374" s="30"/>
      <c r="J374" s="30"/>
      <c r="K374" s="30"/>
      <c r="L374" s="30"/>
      <c r="N374" s="30">
        <f t="shared" si="41"/>
        <v>0</v>
      </c>
      <c r="O374" s="30">
        <f t="shared" si="42"/>
        <v>0</v>
      </c>
      <c r="P374" s="30">
        <f t="shared" si="43"/>
        <v>0</v>
      </c>
      <c r="Q374" s="30">
        <f t="shared" si="44"/>
        <v>0</v>
      </c>
      <c r="R374" s="30">
        <f t="shared" si="45"/>
        <v>0</v>
      </c>
      <c r="S374" s="30">
        <f t="shared" si="38"/>
        <v>0</v>
      </c>
      <c r="T374" s="30">
        <f t="shared" si="39"/>
        <v>0</v>
      </c>
      <c r="U374" s="30">
        <f t="shared" si="40"/>
        <v>0</v>
      </c>
      <c r="V374" s="30"/>
    </row>
    <row r="375" spans="1:22" hidden="1" x14ac:dyDescent="0.25">
      <c r="A375" s="72">
        <v>764</v>
      </c>
      <c r="B375" s="12" t="s">
        <v>634</v>
      </c>
      <c r="C375" s="73">
        <v>44927</v>
      </c>
      <c r="D375" s="73">
        <v>73415</v>
      </c>
      <c r="E375" s="31" t="str">
        <f t="shared" si="37"/>
        <v>764 Königskerzen (Großblütige Königskerze)</v>
      </c>
      <c r="F375" s="110"/>
      <c r="H375" s="30"/>
      <c r="I375" s="30"/>
      <c r="J375" s="30"/>
      <c r="K375" s="30"/>
      <c r="L375" s="30"/>
      <c r="N375" s="30">
        <f t="shared" si="41"/>
        <v>0</v>
      </c>
      <c r="O375" s="30">
        <f t="shared" si="42"/>
        <v>0</v>
      </c>
      <c r="P375" s="30">
        <f t="shared" si="43"/>
        <v>0</v>
      </c>
      <c r="Q375" s="30">
        <f t="shared" si="44"/>
        <v>0</v>
      </c>
      <c r="R375" s="30">
        <f t="shared" si="45"/>
        <v>0</v>
      </c>
      <c r="S375" s="30">
        <f t="shared" si="38"/>
        <v>0</v>
      </c>
      <c r="T375" s="30">
        <f t="shared" si="39"/>
        <v>0</v>
      </c>
      <c r="U375" s="30">
        <f t="shared" si="40"/>
        <v>0</v>
      </c>
      <c r="V375" s="30"/>
    </row>
    <row r="376" spans="1:22" hidden="1" x14ac:dyDescent="0.25">
      <c r="A376" s="72">
        <v>765</v>
      </c>
      <c r="B376" s="12" t="s">
        <v>635</v>
      </c>
      <c r="C376" s="73">
        <v>44927</v>
      </c>
      <c r="D376" s="73">
        <v>73415</v>
      </c>
      <c r="E376" s="31" t="str">
        <f t="shared" si="37"/>
        <v>765 Kapuzinerkressen</v>
      </c>
      <c r="F376" s="110"/>
      <c r="H376" s="30"/>
      <c r="I376" s="30"/>
      <c r="J376" s="30"/>
      <c r="K376" s="30"/>
      <c r="L376" s="30"/>
      <c r="N376" s="30">
        <f t="shared" si="41"/>
        <v>0</v>
      </c>
      <c r="O376" s="30">
        <f t="shared" si="42"/>
        <v>0</v>
      </c>
      <c r="P376" s="30">
        <f t="shared" si="43"/>
        <v>0</v>
      </c>
      <c r="Q376" s="30">
        <f t="shared" si="44"/>
        <v>0</v>
      </c>
      <c r="R376" s="30">
        <f t="shared" si="45"/>
        <v>0</v>
      </c>
      <c r="S376" s="30">
        <f t="shared" si="38"/>
        <v>0</v>
      </c>
      <c r="T376" s="30">
        <f t="shared" si="39"/>
        <v>0</v>
      </c>
      <c r="U376" s="30">
        <f t="shared" si="40"/>
        <v>0</v>
      </c>
      <c r="V376" s="30"/>
    </row>
    <row r="377" spans="1:22" hidden="1" x14ac:dyDescent="0.25">
      <c r="A377" s="72">
        <v>767</v>
      </c>
      <c r="B377" s="12" t="s">
        <v>636</v>
      </c>
      <c r="C377" s="73">
        <v>44927</v>
      </c>
      <c r="D377" s="73">
        <v>73415</v>
      </c>
      <c r="E377" s="31" t="str">
        <f t="shared" si="37"/>
        <v>767 Schwertlilien (Deutsche Schwertlilie)</v>
      </c>
      <c r="F377" s="110"/>
      <c r="H377" s="30"/>
      <c r="I377" s="30"/>
      <c r="J377" s="30"/>
      <c r="K377" s="30"/>
      <c r="L377" s="30"/>
      <c r="N377" s="30">
        <f t="shared" si="41"/>
        <v>0</v>
      </c>
      <c r="O377" s="30">
        <f t="shared" si="42"/>
        <v>0</v>
      </c>
      <c r="P377" s="30">
        <f t="shared" si="43"/>
        <v>0</v>
      </c>
      <c r="Q377" s="30">
        <f t="shared" si="44"/>
        <v>0</v>
      </c>
      <c r="R377" s="30">
        <f t="shared" si="45"/>
        <v>0</v>
      </c>
      <c r="S377" s="30">
        <f t="shared" si="38"/>
        <v>0</v>
      </c>
      <c r="T377" s="30">
        <f t="shared" si="39"/>
        <v>0</v>
      </c>
      <c r="U377" s="30">
        <f t="shared" si="40"/>
        <v>0</v>
      </c>
      <c r="V377" s="30"/>
    </row>
    <row r="378" spans="1:22" hidden="1" x14ac:dyDescent="0.25">
      <c r="A378" s="72">
        <v>768</v>
      </c>
      <c r="B378" s="12" t="s">
        <v>637</v>
      </c>
      <c r="C378" s="73">
        <v>44927</v>
      </c>
      <c r="D378" s="73">
        <v>73415</v>
      </c>
      <c r="E378" s="31" t="str">
        <f t="shared" si="37"/>
        <v>768 Wiesenknopf (Kleiner Wiesenknopf, Pimpinelle)</v>
      </c>
      <c r="F378" s="110"/>
      <c r="H378" s="30"/>
      <c r="I378" s="30"/>
      <c r="J378" s="30"/>
      <c r="K378" s="30"/>
      <c r="L378" s="30"/>
      <c r="N378" s="30">
        <f t="shared" si="41"/>
        <v>0</v>
      </c>
      <c r="O378" s="30">
        <f t="shared" si="42"/>
        <v>0</v>
      </c>
      <c r="P378" s="30">
        <f t="shared" si="43"/>
        <v>0</v>
      </c>
      <c r="Q378" s="30">
        <f t="shared" si="44"/>
        <v>0</v>
      </c>
      <c r="R378" s="30">
        <f t="shared" si="45"/>
        <v>0</v>
      </c>
      <c r="S378" s="30">
        <f t="shared" si="38"/>
        <v>0</v>
      </c>
      <c r="T378" s="30">
        <f t="shared" si="39"/>
        <v>0</v>
      </c>
      <c r="U378" s="30">
        <f t="shared" si="40"/>
        <v>0</v>
      </c>
      <c r="V378" s="30"/>
    </row>
    <row r="379" spans="1:22" hidden="1" x14ac:dyDescent="0.25">
      <c r="A379" s="72">
        <v>769</v>
      </c>
      <c r="B379" s="12" t="s">
        <v>638</v>
      </c>
      <c r="C379" s="73">
        <v>44927</v>
      </c>
      <c r="D379" s="73">
        <v>73415</v>
      </c>
      <c r="E379" s="31" t="str">
        <f t="shared" si="37"/>
        <v>769 Zieste (Deutscher Ziest,Knollen Ziest)</v>
      </c>
      <c r="F379" s="110"/>
      <c r="H379" s="30"/>
      <c r="I379" s="30"/>
      <c r="J379" s="30"/>
      <c r="K379" s="30"/>
      <c r="L379" s="30"/>
      <c r="N379" s="30">
        <f t="shared" si="41"/>
        <v>0</v>
      </c>
      <c r="O379" s="30">
        <f t="shared" si="42"/>
        <v>0</v>
      </c>
      <c r="P379" s="30">
        <f t="shared" si="43"/>
        <v>0</v>
      </c>
      <c r="Q379" s="30">
        <f t="shared" si="44"/>
        <v>0</v>
      </c>
      <c r="R379" s="30">
        <f t="shared" si="45"/>
        <v>0</v>
      </c>
      <c r="S379" s="30">
        <f t="shared" si="38"/>
        <v>0</v>
      </c>
      <c r="T379" s="30">
        <f t="shared" si="39"/>
        <v>0</v>
      </c>
      <c r="U379" s="30">
        <f t="shared" si="40"/>
        <v>0</v>
      </c>
      <c r="V379" s="30"/>
    </row>
    <row r="380" spans="1:22" hidden="1" x14ac:dyDescent="0.25">
      <c r="A380" s="72">
        <v>770</v>
      </c>
      <c r="B380" s="12" t="s">
        <v>639</v>
      </c>
      <c r="C380" s="73">
        <v>44927</v>
      </c>
      <c r="D380" s="73">
        <v>73415</v>
      </c>
      <c r="E380" s="31" t="str">
        <f t="shared" si="37"/>
        <v>770 Vergissmeinnicht (Wald-Vergissmeinnicht)</v>
      </c>
      <c r="F380" s="110"/>
      <c r="H380" s="30"/>
      <c r="I380" s="30"/>
      <c r="J380" s="30"/>
      <c r="K380" s="30"/>
      <c r="L380" s="30"/>
      <c r="N380" s="30">
        <f t="shared" si="41"/>
        <v>0</v>
      </c>
      <c r="O380" s="30">
        <f t="shared" si="42"/>
        <v>0</v>
      </c>
      <c r="P380" s="30">
        <f t="shared" si="43"/>
        <v>0</v>
      </c>
      <c r="Q380" s="30">
        <f t="shared" si="44"/>
        <v>0</v>
      </c>
      <c r="R380" s="30">
        <f t="shared" si="45"/>
        <v>0</v>
      </c>
      <c r="S380" s="30">
        <f t="shared" si="38"/>
        <v>0</v>
      </c>
      <c r="T380" s="30">
        <f t="shared" si="39"/>
        <v>0</v>
      </c>
      <c r="U380" s="30">
        <f t="shared" si="40"/>
        <v>0</v>
      </c>
      <c r="V380" s="30"/>
    </row>
    <row r="381" spans="1:22" hidden="1" x14ac:dyDescent="0.25">
      <c r="A381" s="72">
        <v>771</v>
      </c>
      <c r="B381" s="12" t="s">
        <v>640</v>
      </c>
      <c r="C381" s="73">
        <v>44927</v>
      </c>
      <c r="D381" s="73">
        <v>73415</v>
      </c>
      <c r="E381" s="31" t="str">
        <f t="shared" si="37"/>
        <v>771 Portulak</v>
      </c>
      <c r="F381" s="110"/>
      <c r="H381" s="30"/>
      <c r="I381" s="30"/>
      <c r="J381" s="30"/>
      <c r="K381" s="30"/>
      <c r="L381" s="30"/>
      <c r="N381" s="30">
        <f t="shared" si="41"/>
        <v>0</v>
      </c>
      <c r="O381" s="30">
        <f t="shared" si="42"/>
        <v>0</v>
      </c>
      <c r="P381" s="30">
        <f t="shared" si="43"/>
        <v>0</v>
      </c>
      <c r="Q381" s="30">
        <f t="shared" si="44"/>
        <v>0</v>
      </c>
      <c r="R381" s="30">
        <f t="shared" si="45"/>
        <v>0</v>
      </c>
      <c r="S381" s="30">
        <f t="shared" si="38"/>
        <v>0</v>
      </c>
      <c r="T381" s="30">
        <f t="shared" si="39"/>
        <v>0</v>
      </c>
      <c r="U381" s="30">
        <f t="shared" si="40"/>
        <v>0</v>
      </c>
      <c r="V381" s="30"/>
    </row>
    <row r="382" spans="1:22" hidden="1" x14ac:dyDescent="0.25">
      <c r="A382" s="72">
        <v>772</v>
      </c>
      <c r="B382" s="12" t="s">
        <v>641</v>
      </c>
      <c r="C382" s="73">
        <v>44927</v>
      </c>
      <c r="D382" s="73">
        <v>73415</v>
      </c>
      <c r="E382" s="31" t="str">
        <f t="shared" si="37"/>
        <v>772 Nelken (Bartnelke, Land-/Edelnelke)</v>
      </c>
      <c r="F382" s="110"/>
      <c r="H382" s="30"/>
      <c r="I382" s="30"/>
      <c r="J382" s="30"/>
      <c r="K382" s="30"/>
      <c r="L382" s="30"/>
      <c r="N382" s="30">
        <f t="shared" si="41"/>
        <v>0</v>
      </c>
      <c r="O382" s="30">
        <f t="shared" si="42"/>
        <v>0</v>
      </c>
      <c r="P382" s="30">
        <f t="shared" si="43"/>
        <v>0</v>
      </c>
      <c r="Q382" s="30">
        <f t="shared" si="44"/>
        <v>0</v>
      </c>
      <c r="R382" s="30">
        <f t="shared" si="45"/>
        <v>0</v>
      </c>
      <c r="S382" s="30">
        <f t="shared" si="38"/>
        <v>0</v>
      </c>
      <c r="T382" s="30">
        <f t="shared" si="39"/>
        <v>0</v>
      </c>
      <c r="U382" s="30">
        <f t="shared" si="40"/>
        <v>0</v>
      </c>
      <c r="V382" s="30"/>
    </row>
    <row r="383" spans="1:22" hidden="1" x14ac:dyDescent="0.25">
      <c r="A383" s="72">
        <v>773</v>
      </c>
      <c r="B383" s="12" t="s">
        <v>642</v>
      </c>
      <c r="C383" s="73">
        <v>44927</v>
      </c>
      <c r="D383" s="73">
        <v>73415</v>
      </c>
      <c r="E383" s="31" t="str">
        <f t="shared" si="37"/>
        <v>773 Gewöhnlicher Leberbalsam (Ageratum)</v>
      </c>
      <c r="F383" s="110"/>
      <c r="H383" s="30"/>
      <c r="I383" s="30"/>
      <c r="J383" s="30"/>
      <c r="K383" s="30"/>
      <c r="L383" s="30"/>
      <c r="N383" s="30">
        <f t="shared" si="41"/>
        <v>0</v>
      </c>
      <c r="O383" s="30">
        <f t="shared" si="42"/>
        <v>0</v>
      </c>
      <c r="P383" s="30">
        <f t="shared" si="43"/>
        <v>0</v>
      </c>
      <c r="Q383" s="30">
        <f t="shared" si="44"/>
        <v>0</v>
      </c>
      <c r="R383" s="30">
        <f t="shared" si="45"/>
        <v>0</v>
      </c>
      <c r="S383" s="30">
        <f t="shared" si="38"/>
        <v>0</v>
      </c>
      <c r="T383" s="30">
        <f t="shared" si="39"/>
        <v>0</v>
      </c>
      <c r="U383" s="30">
        <f t="shared" si="40"/>
        <v>0</v>
      </c>
      <c r="V383" s="30"/>
    </row>
    <row r="384" spans="1:22" hidden="1" x14ac:dyDescent="0.25">
      <c r="A384" s="72">
        <v>774</v>
      </c>
      <c r="B384" s="12" t="s">
        <v>643</v>
      </c>
      <c r="C384" s="73">
        <v>44927</v>
      </c>
      <c r="D384" s="73">
        <v>73415</v>
      </c>
      <c r="E384" s="31" t="str">
        <f t="shared" si="37"/>
        <v>774 Gelber Leberbalsam (Lonas)</v>
      </c>
      <c r="F384" s="110"/>
      <c r="H384" s="30"/>
      <c r="I384" s="30"/>
      <c r="J384" s="30"/>
      <c r="K384" s="30"/>
      <c r="L384" s="30"/>
      <c r="N384" s="30">
        <f t="shared" si="41"/>
        <v>0</v>
      </c>
      <c r="O384" s="30">
        <f t="shared" si="42"/>
        <v>0</v>
      </c>
      <c r="P384" s="30">
        <f t="shared" si="43"/>
        <v>0</v>
      </c>
      <c r="Q384" s="30">
        <f t="shared" si="44"/>
        <v>0</v>
      </c>
      <c r="R384" s="30">
        <f t="shared" si="45"/>
        <v>0</v>
      </c>
      <c r="S384" s="30">
        <f t="shared" si="38"/>
        <v>0</v>
      </c>
      <c r="T384" s="30">
        <f t="shared" si="39"/>
        <v>0</v>
      </c>
      <c r="U384" s="30">
        <f t="shared" si="40"/>
        <v>0</v>
      </c>
      <c r="V384" s="30"/>
    </row>
    <row r="385" spans="1:22" hidden="1" x14ac:dyDescent="0.25">
      <c r="A385" s="72">
        <v>775</v>
      </c>
      <c r="B385" s="12" t="s">
        <v>644</v>
      </c>
      <c r="C385" s="73">
        <v>44927</v>
      </c>
      <c r="D385" s="73">
        <v>73415</v>
      </c>
      <c r="E385" s="31" t="str">
        <f t="shared" si="37"/>
        <v>775 Kornblumen</v>
      </c>
      <c r="F385" s="110"/>
      <c r="H385" s="30"/>
      <c r="I385" s="30"/>
      <c r="J385" s="30"/>
      <c r="K385" s="30"/>
      <c r="L385" s="30"/>
      <c r="N385" s="30">
        <f t="shared" si="41"/>
        <v>0</v>
      </c>
      <c r="O385" s="30">
        <f t="shared" si="42"/>
        <v>0</v>
      </c>
      <c r="P385" s="30">
        <f t="shared" si="43"/>
        <v>0</v>
      </c>
      <c r="Q385" s="30">
        <f t="shared" si="44"/>
        <v>0</v>
      </c>
      <c r="R385" s="30">
        <f t="shared" si="45"/>
        <v>0</v>
      </c>
      <c r="S385" s="30">
        <f t="shared" si="38"/>
        <v>0</v>
      </c>
      <c r="T385" s="30">
        <f t="shared" si="39"/>
        <v>0</v>
      </c>
      <c r="U385" s="30">
        <f t="shared" si="40"/>
        <v>0</v>
      </c>
      <c r="V385" s="30"/>
    </row>
    <row r="386" spans="1:22" hidden="1" x14ac:dyDescent="0.25">
      <c r="A386" s="72">
        <v>776</v>
      </c>
      <c r="B386" s="12" t="s">
        <v>645</v>
      </c>
      <c r="C386" s="73">
        <v>44927</v>
      </c>
      <c r="D386" s="73">
        <v>73415</v>
      </c>
      <c r="E386" s="31" t="str">
        <f t="shared" ref="E386:E420" si="46">A386&amp;" "&amp;B386</f>
        <v>776 Veilchen (Horn-Veilchen, Garten-Stiefmütterchen, Wildes Stiefmütterchen)</v>
      </c>
      <c r="F386" s="110"/>
      <c r="H386" s="30"/>
      <c r="I386" s="30"/>
      <c r="J386" s="30"/>
      <c r="K386" s="30"/>
      <c r="L386" s="30"/>
      <c r="N386" s="30">
        <f t="shared" si="41"/>
        <v>0</v>
      </c>
      <c r="O386" s="30">
        <f t="shared" si="42"/>
        <v>0</v>
      </c>
      <c r="P386" s="30">
        <f t="shared" si="43"/>
        <v>0</v>
      </c>
      <c r="Q386" s="30">
        <f t="shared" si="44"/>
        <v>0</v>
      </c>
      <c r="R386" s="30">
        <f t="shared" si="45"/>
        <v>0</v>
      </c>
      <c r="S386" s="30">
        <f t="shared" ref="S386:S420" si="47">IF(OR(E386=$E$175,E386=$E$176),$S$179,0)</f>
        <v>0</v>
      </c>
      <c r="T386" s="30">
        <f t="shared" ref="T386:T420" si="48">IF(OR(E386=$E$181,E386=$E$182),$T$179,0)</f>
        <v>0</v>
      </c>
      <c r="U386" s="30">
        <f t="shared" ref="U386:U420" si="49">IF(OR(E386=$E$187,E386=$E$188,E386=$E$189),$U$179,0)</f>
        <v>0</v>
      </c>
      <c r="V386" s="30"/>
    </row>
    <row r="387" spans="1:22" hidden="1" x14ac:dyDescent="0.25">
      <c r="A387" s="72">
        <v>777</v>
      </c>
      <c r="B387" s="12" t="s">
        <v>646</v>
      </c>
      <c r="C387" s="73">
        <v>44927</v>
      </c>
      <c r="D387" s="73">
        <v>73415</v>
      </c>
      <c r="E387" s="31" t="str">
        <f t="shared" si="46"/>
        <v>777 Phacelie (als Hauptkultur z.B. Saatgutvermehrung)</v>
      </c>
      <c r="F387" s="110"/>
      <c r="H387" s="30"/>
      <c r="I387" s="30"/>
      <c r="J387" s="30"/>
      <c r="K387" s="30"/>
      <c r="L387" s="30"/>
      <c r="N387" s="30">
        <f t="shared" ref="N387:N408" si="50">IF(OR(E387=$E$136,E387=$E$137),$N$179,0)</f>
        <v>0</v>
      </c>
      <c r="O387" s="30">
        <f t="shared" ref="O387:O408" si="51">IF(OR(E387=$E$142,E387=$E$143),$O$179,0)</f>
        <v>0</v>
      </c>
      <c r="P387" s="30">
        <f t="shared" ref="P387:P408" si="52">IF(OR(E387=$E$148,E387=$E$149),$P$179,0)</f>
        <v>0</v>
      </c>
      <c r="Q387" s="30">
        <f t="shared" ref="Q387:Q408" si="53">IF(OR(E387=$E$154,E387=$E$155),$Q$179,0)</f>
        <v>0</v>
      </c>
      <c r="R387" s="30">
        <f t="shared" ref="R387:R408" si="54">IF(OR(E387=$E$160,E387=$E$161,E387=$E$162,E387=$E$163),$R$179,0)</f>
        <v>0</v>
      </c>
      <c r="S387" s="30">
        <f t="shared" si="47"/>
        <v>0</v>
      </c>
      <c r="T387" s="30">
        <f t="shared" si="48"/>
        <v>0</v>
      </c>
      <c r="U387" s="30">
        <f t="shared" si="49"/>
        <v>0</v>
      </c>
      <c r="V387" s="30"/>
    </row>
    <row r="388" spans="1:22" hidden="1" x14ac:dyDescent="0.25">
      <c r="A388" s="72">
        <v>778</v>
      </c>
      <c r="B388" s="12" t="s">
        <v>647</v>
      </c>
      <c r="C388" s="73">
        <v>44927</v>
      </c>
      <c r="D388" s="73">
        <v>73415</v>
      </c>
      <c r="E388" s="31" t="str">
        <f t="shared" si="46"/>
        <v>778 Alpendistel</v>
      </c>
      <c r="F388" s="110"/>
      <c r="H388" s="30"/>
      <c r="I388" s="30"/>
      <c r="J388" s="30"/>
      <c r="K388" s="30"/>
      <c r="L388" s="30"/>
      <c r="N388" s="30">
        <f t="shared" si="50"/>
        <v>0</v>
      </c>
      <c r="O388" s="30">
        <f t="shared" si="51"/>
        <v>0</v>
      </c>
      <c r="P388" s="30">
        <f t="shared" si="52"/>
        <v>0</v>
      </c>
      <c r="Q388" s="30">
        <f t="shared" si="53"/>
        <v>0</v>
      </c>
      <c r="R388" s="30">
        <f t="shared" si="54"/>
        <v>0</v>
      </c>
      <c r="S388" s="30">
        <f t="shared" si="47"/>
        <v>0</v>
      </c>
      <c r="T388" s="30">
        <f t="shared" si="48"/>
        <v>0</v>
      </c>
      <c r="U388" s="30">
        <f t="shared" si="49"/>
        <v>0</v>
      </c>
      <c r="V388" s="30"/>
    </row>
    <row r="389" spans="1:22" hidden="1" x14ac:dyDescent="0.25">
      <c r="A389" s="72">
        <v>779</v>
      </c>
      <c r="B389" s="12" t="s">
        <v>648</v>
      </c>
      <c r="C389" s="73">
        <v>44927</v>
      </c>
      <c r="D389" s="73">
        <v>73415</v>
      </c>
      <c r="E389" s="31" t="str">
        <f t="shared" si="46"/>
        <v>779 Amacrinum</v>
      </c>
      <c r="F389" s="110"/>
      <c r="H389" s="30"/>
      <c r="I389" s="30"/>
      <c r="J389" s="30"/>
      <c r="K389" s="30"/>
      <c r="L389" s="30"/>
      <c r="N389" s="30">
        <f t="shared" si="50"/>
        <v>0</v>
      </c>
      <c r="O389" s="30">
        <f t="shared" si="51"/>
        <v>0</v>
      </c>
      <c r="P389" s="30">
        <f t="shared" si="52"/>
        <v>0</v>
      </c>
      <c r="Q389" s="30">
        <f t="shared" si="53"/>
        <v>0</v>
      </c>
      <c r="R389" s="30">
        <f t="shared" si="54"/>
        <v>0</v>
      </c>
      <c r="S389" s="30">
        <f t="shared" si="47"/>
        <v>0</v>
      </c>
      <c r="T389" s="30">
        <f t="shared" si="48"/>
        <v>0</v>
      </c>
      <c r="U389" s="30">
        <f t="shared" si="49"/>
        <v>0</v>
      </c>
      <c r="V389" s="30"/>
    </row>
    <row r="390" spans="1:22" hidden="1" x14ac:dyDescent="0.25">
      <c r="A390" s="72">
        <v>780</v>
      </c>
      <c r="B390" s="12" t="s">
        <v>424</v>
      </c>
      <c r="C390" s="73">
        <v>44927</v>
      </c>
      <c r="D390" s="73">
        <v>73415</v>
      </c>
      <c r="E390" s="31" t="str">
        <f t="shared" si="46"/>
        <v>780 Begonien</v>
      </c>
      <c r="F390" s="110"/>
      <c r="H390" s="30"/>
      <c r="I390" s="30"/>
      <c r="J390" s="30"/>
      <c r="K390" s="30"/>
      <c r="L390" s="30"/>
      <c r="N390" s="30" t="str">
        <f t="shared" si="50"/>
        <v>Gattung Begonia/Begonien</v>
      </c>
      <c r="O390" s="30">
        <f t="shared" si="51"/>
        <v>0</v>
      </c>
      <c r="P390" s="30">
        <f t="shared" si="52"/>
        <v>0</v>
      </c>
      <c r="Q390" s="30">
        <f t="shared" si="53"/>
        <v>0</v>
      </c>
      <c r="R390" s="30">
        <f t="shared" si="54"/>
        <v>0</v>
      </c>
      <c r="S390" s="30">
        <f t="shared" si="47"/>
        <v>0</v>
      </c>
      <c r="T390" s="30">
        <f t="shared" si="48"/>
        <v>0</v>
      </c>
      <c r="U390" s="30">
        <f t="shared" si="49"/>
        <v>0</v>
      </c>
      <c r="V390" s="30"/>
    </row>
    <row r="391" spans="1:22" hidden="1" x14ac:dyDescent="0.25">
      <c r="A391" s="72">
        <v>781</v>
      </c>
      <c r="B391" s="12" t="s">
        <v>649</v>
      </c>
      <c r="C391" s="73">
        <v>44927</v>
      </c>
      <c r="D391" s="73">
        <v>73415</v>
      </c>
      <c r="E391" s="31" t="str">
        <f t="shared" si="46"/>
        <v>781 Calla/Drachenwurz</v>
      </c>
      <c r="F391" s="110"/>
      <c r="H391" s="30"/>
      <c r="I391" s="30"/>
      <c r="J391" s="30"/>
      <c r="K391" s="30"/>
      <c r="L391" s="30"/>
      <c r="N391" s="30">
        <f t="shared" si="50"/>
        <v>0</v>
      </c>
      <c r="O391" s="30">
        <f t="shared" si="51"/>
        <v>0</v>
      </c>
      <c r="P391" s="30">
        <f t="shared" si="52"/>
        <v>0</v>
      </c>
      <c r="Q391" s="30">
        <f t="shared" si="53"/>
        <v>0</v>
      </c>
      <c r="R391" s="30">
        <f t="shared" si="54"/>
        <v>0</v>
      </c>
      <c r="S391" s="30">
        <f t="shared" si="47"/>
        <v>0</v>
      </c>
      <c r="T391" s="30">
        <f t="shared" si="48"/>
        <v>0</v>
      </c>
      <c r="U391" s="30">
        <f t="shared" si="49"/>
        <v>0</v>
      </c>
      <c r="V391" s="30"/>
    </row>
    <row r="392" spans="1:22" hidden="1" x14ac:dyDescent="0.25">
      <c r="A392" s="72">
        <v>782</v>
      </c>
      <c r="B392" s="12" t="s">
        <v>650</v>
      </c>
      <c r="C392" s="73">
        <v>44927</v>
      </c>
      <c r="D392" s="73">
        <v>73415</v>
      </c>
      <c r="E392" s="31" t="str">
        <f t="shared" si="46"/>
        <v>782 Glockenblumen (Campanula)</v>
      </c>
      <c r="F392" s="110"/>
      <c r="H392" s="30"/>
      <c r="I392" s="30"/>
      <c r="J392" s="30"/>
      <c r="K392" s="30"/>
      <c r="L392" s="30"/>
      <c r="N392" s="30">
        <f t="shared" si="50"/>
        <v>0</v>
      </c>
      <c r="O392" s="30">
        <f t="shared" si="51"/>
        <v>0</v>
      </c>
      <c r="P392" s="30">
        <f t="shared" si="52"/>
        <v>0</v>
      </c>
      <c r="Q392" s="30">
        <f t="shared" si="53"/>
        <v>0</v>
      </c>
      <c r="R392" s="30">
        <f t="shared" si="54"/>
        <v>0</v>
      </c>
      <c r="S392" s="30">
        <f t="shared" si="47"/>
        <v>0</v>
      </c>
      <c r="T392" s="30">
        <f t="shared" si="48"/>
        <v>0</v>
      </c>
      <c r="U392" s="30">
        <f t="shared" si="49"/>
        <v>0</v>
      </c>
      <c r="V392" s="30"/>
    </row>
    <row r="393" spans="1:22" hidden="1" x14ac:dyDescent="0.25">
      <c r="A393" s="72">
        <v>783</v>
      </c>
      <c r="B393" s="12" t="s">
        <v>651</v>
      </c>
      <c r="C393" s="73">
        <v>44927</v>
      </c>
      <c r="D393" s="73">
        <v>73415</v>
      </c>
      <c r="E393" s="31" t="str">
        <f t="shared" si="46"/>
        <v>783 Schildblume (Chelone)</v>
      </c>
      <c r="F393" s="110"/>
      <c r="H393" s="30"/>
      <c r="I393" s="30"/>
      <c r="J393" s="30"/>
      <c r="K393" s="30"/>
      <c r="L393" s="30"/>
      <c r="N393" s="30">
        <f t="shared" si="50"/>
        <v>0</v>
      </c>
      <c r="O393" s="30">
        <f t="shared" si="51"/>
        <v>0</v>
      </c>
      <c r="P393" s="30">
        <f t="shared" si="52"/>
        <v>0</v>
      </c>
      <c r="Q393" s="30">
        <f t="shared" si="53"/>
        <v>0</v>
      </c>
      <c r="R393" s="30">
        <f t="shared" si="54"/>
        <v>0</v>
      </c>
      <c r="S393" s="30">
        <f t="shared" si="47"/>
        <v>0</v>
      </c>
      <c r="T393" s="30">
        <f t="shared" si="48"/>
        <v>0</v>
      </c>
      <c r="U393" s="30">
        <f t="shared" si="49"/>
        <v>0</v>
      </c>
      <c r="V393" s="30"/>
    </row>
    <row r="394" spans="1:22" hidden="1" x14ac:dyDescent="0.25">
      <c r="A394" s="72">
        <v>784</v>
      </c>
      <c r="B394" s="12" t="s">
        <v>652</v>
      </c>
      <c r="C394" s="73">
        <v>44927</v>
      </c>
      <c r="D394" s="73">
        <v>73415</v>
      </c>
      <c r="E394" s="31" t="str">
        <f t="shared" si="46"/>
        <v>784 Christ-, Schnee-, Weihnachtsrose, Korischer Nieswurz</v>
      </c>
      <c r="F394" s="110"/>
      <c r="H394" s="30"/>
      <c r="I394" s="30"/>
      <c r="J394" s="30"/>
      <c r="K394" s="30"/>
      <c r="L394" s="30"/>
      <c r="N394" s="30">
        <f t="shared" si="50"/>
        <v>0</v>
      </c>
      <c r="O394" s="30">
        <f t="shared" si="51"/>
        <v>0</v>
      </c>
      <c r="P394" s="30">
        <f t="shared" si="52"/>
        <v>0</v>
      </c>
      <c r="Q394" s="30">
        <f t="shared" si="53"/>
        <v>0</v>
      </c>
      <c r="R394" s="30">
        <f t="shared" si="54"/>
        <v>0</v>
      </c>
      <c r="S394" s="30">
        <f t="shared" si="47"/>
        <v>0</v>
      </c>
      <c r="T394" s="30">
        <f t="shared" si="48"/>
        <v>0</v>
      </c>
      <c r="U394" s="30">
        <f t="shared" si="49"/>
        <v>0</v>
      </c>
      <c r="V394" s="30"/>
    </row>
    <row r="395" spans="1:22" hidden="1" x14ac:dyDescent="0.25">
      <c r="A395" s="72">
        <v>785</v>
      </c>
      <c r="B395" s="12" t="s">
        <v>653</v>
      </c>
      <c r="C395" s="73">
        <v>44927</v>
      </c>
      <c r="D395" s="73">
        <v>73415</v>
      </c>
      <c r="E395" s="31" t="str">
        <f t="shared" si="46"/>
        <v>785 Eukalyptus</v>
      </c>
      <c r="F395" s="110"/>
      <c r="H395" s="30"/>
      <c r="I395" s="30"/>
      <c r="J395" s="30"/>
      <c r="K395" s="30"/>
      <c r="L395" s="30"/>
      <c r="N395" s="30">
        <f t="shared" si="50"/>
        <v>0</v>
      </c>
      <c r="O395" s="30">
        <f t="shared" si="51"/>
        <v>0</v>
      </c>
      <c r="P395" s="30">
        <f t="shared" si="52"/>
        <v>0</v>
      </c>
      <c r="Q395" s="30">
        <f t="shared" si="53"/>
        <v>0</v>
      </c>
      <c r="R395" s="30">
        <f t="shared" si="54"/>
        <v>0</v>
      </c>
      <c r="S395" s="30">
        <f t="shared" si="47"/>
        <v>0</v>
      </c>
      <c r="T395" s="30">
        <f t="shared" si="48"/>
        <v>0</v>
      </c>
      <c r="U395" s="30">
        <f t="shared" si="49"/>
        <v>0</v>
      </c>
      <c r="V395" s="30"/>
    </row>
    <row r="396" spans="1:22" hidden="1" x14ac:dyDescent="0.25">
      <c r="A396" s="72">
        <v>786</v>
      </c>
      <c r="B396" s="12" t="s">
        <v>654</v>
      </c>
      <c r="C396" s="73">
        <v>44927</v>
      </c>
      <c r="D396" s="73">
        <v>73415</v>
      </c>
      <c r="E396" s="31" t="str">
        <f t="shared" si="46"/>
        <v>786 Fingerhut</v>
      </c>
      <c r="F396" s="110"/>
      <c r="H396" s="30"/>
      <c r="I396" s="30"/>
      <c r="J396" s="30"/>
      <c r="K396" s="30"/>
      <c r="L396" s="30"/>
      <c r="N396" s="30">
        <f t="shared" si="50"/>
        <v>0</v>
      </c>
      <c r="O396" s="30">
        <f t="shared" si="51"/>
        <v>0</v>
      </c>
      <c r="P396" s="30">
        <f t="shared" si="52"/>
        <v>0</v>
      </c>
      <c r="Q396" s="30">
        <f t="shared" si="53"/>
        <v>0</v>
      </c>
      <c r="R396" s="30">
        <f t="shared" si="54"/>
        <v>0</v>
      </c>
      <c r="S396" s="30">
        <f t="shared" si="47"/>
        <v>0</v>
      </c>
      <c r="T396" s="30">
        <f t="shared" si="48"/>
        <v>0</v>
      </c>
      <c r="U396" s="30">
        <f t="shared" si="49"/>
        <v>0</v>
      </c>
      <c r="V396" s="30"/>
    </row>
    <row r="397" spans="1:22" hidden="1" x14ac:dyDescent="0.25">
      <c r="A397" s="72">
        <v>787</v>
      </c>
      <c r="B397" s="12" t="s">
        <v>655</v>
      </c>
      <c r="C397" s="73">
        <v>44927</v>
      </c>
      <c r="D397" s="73">
        <v>73415</v>
      </c>
      <c r="E397" s="31" t="str">
        <f t="shared" si="46"/>
        <v>787 Fuchsien</v>
      </c>
      <c r="F397" s="110"/>
      <c r="H397" s="30"/>
      <c r="I397" s="30"/>
      <c r="J397" s="30"/>
      <c r="K397" s="30"/>
      <c r="L397" s="30"/>
      <c r="N397" s="30">
        <f t="shared" si="50"/>
        <v>0</v>
      </c>
      <c r="O397" s="30">
        <f t="shared" si="51"/>
        <v>0</v>
      </c>
      <c r="P397" s="30">
        <f t="shared" si="52"/>
        <v>0</v>
      </c>
      <c r="Q397" s="30">
        <f t="shared" si="53"/>
        <v>0</v>
      </c>
      <c r="R397" s="30">
        <f t="shared" si="54"/>
        <v>0</v>
      </c>
      <c r="S397" s="30">
        <f t="shared" si="47"/>
        <v>0</v>
      </c>
      <c r="T397" s="30">
        <f t="shared" si="48"/>
        <v>0</v>
      </c>
      <c r="U397" s="30">
        <f t="shared" si="49"/>
        <v>0</v>
      </c>
      <c r="V397" s="30"/>
    </row>
    <row r="398" spans="1:22" hidden="1" x14ac:dyDescent="0.25">
      <c r="A398" s="72">
        <v>788</v>
      </c>
      <c r="B398" s="12" t="s">
        <v>656</v>
      </c>
      <c r="C398" s="73">
        <v>44927</v>
      </c>
      <c r="D398" s="73">
        <v>73415</v>
      </c>
      <c r="E398" s="31" t="str">
        <f t="shared" si="46"/>
        <v>788 Geranien</v>
      </c>
      <c r="F398" s="110"/>
      <c r="H398" s="30"/>
      <c r="I398" s="30"/>
      <c r="J398" s="30"/>
      <c r="K398" s="30"/>
      <c r="L398" s="30"/>
      <c r="N398" s="30">
        <f t="shared" si="50"/>
        <v>0</v>
      </c>
      <c r="O398" s="30">
        <f t="shared" si="51"/>
        <v>0</v>
      </c>
      <c r="P398" s="30">
        <f t="shared" si="52"/>
        <v>0</v>
      </c>
      <c r="Q398" s="30">
        <f t="shared" si="53"/>
        <v>0</v>
      </c>
      <c r="R398" s="30">
        <f t="shared" si="54"/>
        <v>0</v>
      </c>
      <c r="S398" s="30">
        <f t="shared" si="47"/>
        <v>0</v>
      </c>
      <c r="T398" s="30">
        <f t="shared" si="48"/>
        <v>0</v>
      </c>
      <c r="U398" s="30">
        <f t="shared" si="49"/>
        <v>0</v>
      </c>
      <c r="V398" s="30"/>
    </row>
    <row r="399" spans="1:22" hidden="1" x14ac:dyDescent="0.25">
      <c r="A399" s="72">
        <v>789</v>
      </c>
      <c r="B399" s="12" t="s">
        <v>657</v>
      </c>
      <c r="C399" s="73">
        <v>44927</v>
      </c>
      <c r="D399" s="73">
        <v>73415</v>
      </c>
      <c r="E399" s="31" t="str">
        <f t="shared" si="46"/>
        <v>789 Veronica/Hebe/Ehrenpreis</v>
      </c>
      <c r="F399" s="110"/>
      <c r="H399" s="30"/>
      <c r="I399" s="30"/>
      <c r="J399" s="30"/>
      <c r="K399" s="30"/>
      <c r="L399" s="30"/>
      <c r="N399" s="30">
        <f t="shared" si="50"/>
        <v>0</v>
      </c>
      <c r="O399" s="30">
        <f t="shared" si="51"/>
        <v>0</v>
      </c>
      <c r="P399" s="30">
        <f t="shared" si="52"/>
        <v>0</v>
      </c>
      <c r="Q399" s="30">
        <f t="shared" si="53"/>
        <v>0</v>
      </c>
      <c r="R399" s="30">
        <f t="shared" si="54"/>
        <v>0</v>
      </c>
      <c r="S399" s="30">
        <f t="shared" si="47"/>
        <v>0</v>
      </c>
      <c r="T399" s="30">
        <f t="shared" si="48"/>
        <v>0</v>
      </c>
      <c r="U399" s="30">
        <f t="shared" si="49"/>
        <v>0</v>
      </c>
      <c r="V399" s="30"/>
    </row>
    <row r="400" spans="1:22" hidden="1" x14ac:dyDescent="0.25">
      <c r="A400" s="72">
        <v>790</v>
      </c>
      <c r="B400" s="12" t="s">
        <v>658</v>
      </c>
      <c r="C400" s="73">
        <v>44927</v>
      </c>
      <c r="D400" s="73">
        <v>73415</v>
      </c>
      <c r="E400" s="31" t="str">
        <f t="shared" si="46"/>
        <v>790 Anemonen (Herbstanemone,Japanische Anemone)</v>
      </c>
      <c r="F400" s="110"/>
      <c r="H400" s="30"/>
      <c r="I400" s="30"/>
      <c r="J400" s="30"/>
      <c r="K400" s="30"/>
      <c r="L400" s="30"/>
      <c r="N400" s="30">
        <f t="shared" si="50"/>
        <v>0</v>
      </c>
      <c r="O400" s="30">
        <f t="shared" si="51"/>
        <v>0</v>
      </c>
      <c r="P400" s="30">
        <f t="shared" si="52"/>
        <v>0</v>
      </c>
      <c r="Q400" s="30">
        <f t="shared" si="53"/>
        <v>0</v>
      </c>
      <c r="R400" s="30">
        <f t="shared" si="54"/>
        <v>0</v>
      </c>
      <c r="S400" s="30">
        <f t="shared" si="47"/>
        <v>0</v>
      </c>
      <c r="T400" s="30">
        <f t="shared" si="48"/>
        <v>0</v>
      </c>
      <c r="U400" s="30">
        <f t="shared" si="49"/>
        <v>0</v>
      </c>
      <c r="V400" s="30"/>
    </row>
    <row r="401" spans="1:22" hidden="1" x14ac:dyDescent="0.25">
      <c r="A401" s="72">
        <v>791</v>
      </c>
      <c r="B401" s="12" t="s">
        <v>425</v>
      </c>
      <c r="C401" s="73">
        <v>44927</v>
      </c>
      <c r="D401" s="73">
        <v>73415</v>
      </c>
      <c r="E401" s="31" t="str">
        <f t="shared" si="46"/>
        <v>791 Knollenbegonien</v>
      </c>
      <c r="F401" s="110"/>
      <c r="H401" s="30"/>
      <c r="I401" s="30"/>
      <c r="J401" s="30"/>
      <c r="K401" s="30"/>
      <c r="L401" s="30"/>
      <c r="N401" s="30" t="str">
        <f t="shared" si="50"/>
        <v>Gattung Begonia/Begonien</v>
      </c>
      <c r="O401" s="30">
        <f t="shared" si="51"/>
        <v>0</v>
      </c>
      <c r="P401" s="30">
        <f t="shared" si="52"/>
        <v>0</v>
      </c>
      <c r="Q401" s="30">
        <f t="shared" si="53"/>
        <v>0</v>
      </c>
      <c r="R401" s="30">
        <f t="shared" si="54"/>
        <v>0</v>
      </c>
      <c r="S401" s="30">
        <f t="shared" si="47"/>
        <v>0</v>
      </c>
      <c r="T401" s="30">
        <f t="shared" si="48"/>
        <v>0</v>
      </c>
      <c r="U401" s="30">
        <f t="shared" si="49"/>
        <v>0</v>
      </c>
      <c r="V401" s="30"/>
    </row>
    <row r="402" spans="1:22" hidden="1" x14ac:dyDescent="0.25">
      <c r="A402" s="72">
        <v>792</v>
      </c>
      <c r="B402" s="12" t="s">
        <v>659</v>
      </c>
      <c r="C402" s="73">
        <v>44927</v>
      </c>
      <c r="D402" s="73">
        <v>73415</v>
      </c>
      <c r="E402" s="31" t="str">
        <f t="shared" si="46"/>
        <v>792 Kornrade</v>
      </c>
      <c r="F402" s="110"/>
      <c r="H402" s="30"/>
      <c r="I402" s="30"/>
      <c r="J402" s="30"/>
      <c r="K402" s="30"/>
      <c r="L402" s="30"/>
      <c r="N402" s="30">
        <f t="shared" si="50"/>
        <v>0</v>
      </c>
      <c r="O402" s="30">
        <f t="shared" si="51"/>
        <v>0</v>
      </c>
      <c r="P402" s="30">
        <f t="shared" si="52"/>
        <v>0</v>
      </c>
      <c r="Q402" s="30">
        <f t="shared" si="53"/>
        <v>0</v>
      </c>
      <c r="R402" s="30">
        <f t="shared" si="54"/>
        <v>0</v>
      </c>
      <c r="S402" s="30">
        <f t="shared" si="47"/>
        <v>0</v>
      </c>
      <c r="T402" s="30">
        <f t="shared" si="48"/>
        <v>0</v>
      </c>
      <c r="U402" s="30">
        <f t="shared" si="49"/>
        <v>0</v>
      </c>
      <c r="V402" s="30"/>
    </row>
    <row r="403" spans="1:22" hidden="1" x14ac:dyDescent="0.25">
      <c r="A403" s="72">
        <v>793</v>
      </c>
      <c r="B403" s="12" t="s">
        <v>660</v>
      </c>
      <c r="C403" s="73">
        <v>44927</v>
      </c>
      <c r="D403" s="73">
        <v>73415</v>
      </c>
      <c r="E403" s="31" t="str">
        <f t="shared" si="46"/>
        <v>793 Leimkraut/Taubenkropf-Leimkraut</v>
      </c>
      <c r="F403" s="110"/>
      <c r="H403" s="30"/>
      <c r="I403" s="30"/>
      <c r="J403" s="30"/>
      <c r="K403" s="30"/>
      <c r="L403" s="30"/>
      <c r="N403" s="30">
        <f t="shared" si="50"/>
        <v>0</v>
      </c>
      <c r="O403" s="30">
        <f t="shared" si="51"/>
        <v>0</v>
      </c>
      <c r="P403" s="30">
        <f t="shared" si="52"/>
        <v>0</v>
      </c>
      <c r="Q403" s="30">
        <f t="shared" si="53"/>
        <v>0</v>
      </c>
      <c r="R403" s="30">
        <f t="shared" si="54"/>
        <v>0</v>
      </c>
      <c r="S403" s="30">
        <f t="shared" si="47"/>
        <v>0</v>
      </c>
      <c r="T403" s="30">
        <f t="shared" si="48"/>
        <v>0</v>
      </c>
      <c r="U403" s="30">
        <f t="shared" si="49"/>
        <v>0</v>
      </c>
      <c r="V403" s="30"/>
    </row>
    <row r="404" spans="1:22" hidden="1" x14ac:dyDescent="0.25">
      <c r="A404" s="72">
        <v>794</v>
      </c>
      <c r="B404" s="12" t="s">
        <v>661</v>
      </c>
      <c r="C404" s="73">
        <v>44927</v>
      </c>
      <c r="D404" s="73">
        <v>73415</v>
      </c>
      <c r="E404" s="31" t="str">
        <f t="shared" si="46"/>
        <v>794 Orchideen</v>
      </c>
      <c r="F404" s="110"/>
      <c r="H404" s="30"/>
      <c r="I404" s="30"/>
      <c r="J404" s="30"/>
      <c r="K404" s="30"/>
      <c r="L404" s="30"/>
      <c r="N404" s="30">
        <f t="shared" si="50"/>
        <v>0</v>
      </c>
      <c r="O404" s="30">
        <f t="shared" si="51"/>
        <v>0</v>
      </c>
      <c r="P404" s="30">
        <f t="shared" si="52"/>
        <v>0</v>
      </c>
      <c r="Q404" s="30">
        <f t="shared" si="53"/>
        <v>0</v>
      </c>
      <c r="R404" s="30">
        <f t="shared" si="54"/>
        <v>0</v>
      </c>
      <c r="S404" s="30">
        <f t="shared" si="47"/>
        <v>0</v>
      </c>
      <c r="T404" s="30">
        <f t="shared" si="48"/>
        <v>0</v>
      </c>
      <c r="U404" s="30">
        <f t="shared" si="49"/>
        <v>0</v>
      </c>
      <c r="V404" s="30"/>
    </row>
    <row r="405" spans="1:22" hidden="1" x14ac:dyDescent="0.25">
      <c r="A405" s="72">
        <v>795</v>
      </c>
      <c r="B405" s="12" t="s">
        <v>662</v>
      </c>
      <c r="C405" s="73">
        <v>44927</v>
      </c>
      <c r="D405" s="73">
        <v>73415</v>
      </c>
      <c r="E405" s="31" t="str">
        <f t="shared" si="46"/>
        <v>795 Pelargonien</v>
      </c>
      <c r="F405" s="110"/>
      <c r="H405" s="30"/>
      <c r="I405" s="30"/>
      <c r="J405" s="30"/>
      <c r="K405" s="30"/>
      <c r="L405" s="30"/>
      <c r="N405" s="30">
        <f t="shared" si="50"/>
        <v>0</v>
      </c>
      <c r="O405" s="30">
        <f t="shared" si="51"/>
        <v>0</v>
      </c>
      <c r="P405" s="30">
        <f t="shared" si="52"/>
        <v>0</v>
      </c>
      <c r="Q405" s="30">
        <f t="shared" si="53"/>
        <v>0</v>
      </c>
      <c r="R405" s="30">
        <f t="shared" si="54"/>
        <v>0</v>
      </c>
      <c r="S405" s="30">
        <f t="shared" si="47"/>
        <v>0</v>
      </c>
      <c r="T405" s="30">
        <f t="shared" si="48"/>
        <v>0</v>
      </c>
      <c r="U405" s="30">
        <f t="shared" si="49"/>
        <v>0</v>
      </c>
      <c r="V405" s="30"/>
    </row>
    <row r="406" spans="1:22" hidden="1" x14ac:dyDescent="0.25">
      <c r="A406" s="72">
        <v>796</v>
      </c>
      <c r="B406" s="12" t="s">
        <v>663</v>
      </c>
      <c r="C406" s="73">
        <v>44927</v>
      </c>
      <c r="D406" s="73">
        <v>73415</v>
      </c>
      <c r="E406" s="31" t="str">
        <f t="shared" si="46"/>
        <v>796 Fetthenne,Mauerpfeffer (Sedum)</v>
      </c>
      <c r="F406" s="110"/>
      <c r="H406" s="30"/>
      <c r="I406" s="30"/>
      <c r="J406" s="30"/>
      <c r="K406" s="30"/>
      <c r="L406" s="30"/>
      <c r="N406" s="30">
        <f t="shared" si="50"/>
        <v>0</v>
      </c>
      <c r="O406" s="30">
        <f t="shared" si="51"/>
        <v>0</v>
      </c>
      <c r="P406" s="30">
        <f t="shared" si="52"/>
        <v>0</v>
      </c>
      <c r="Q406" s="30">
        <f t="shared" si="53"/>
        <v>0</v>
      </c>
      <c r="R406" s="30">
        <f t="shared" si="54"/>
        <v>0</v>
      </c>
      <c r="S406" s="30">
        <f t="shared" si="47"/>
        <v>0</v>
      </c>
      <c r="T406" s="30">
        <f t="shared" si="48"/>
        <v>0</v>
      </c>
      <c r="U406" s="30">
        <f t="shared" si="49"/>
        <v>0</v>
      </c>
      <c r="V406" s="30"/>
    </row>
    <row r="407" spans="1:22" hidden="1" x14ac:dyDescent="0.25">
      <c r="A407" s="72">
        <v>797</v>
      </c>
      <c r="B407" s="12" t="s">
        <v>664</v>
      </c>
      <c r="C407" s="73">
        <v>44927</v>
      </c>
      <c r="D407" s="73">
        <v>73415</v>
      </c>
      <c r="E407" s="31" t="str">
        <f t="shared" si="46"/>
        <v>797 Rhizinus</v>
      </c>
      <c r="F407" s="110"/>
      <c r="H407" s="30"/>
      <c r="I407" s="30"/>
      <c r="J407" s="30"/>
      <c r="K407" s="30"/>
      <c r="L407" s="30"/>
      <c r="N407" s="30">
        <f t="shared" si="50"/>
        <v>0</v>
      </c>
      <c r="O407" s="30">
        <f t="shared" si="51"/>
        <v>0</v>
      </c>
      <c r="P407" s="30">
        <f t="shared" si="52"/>
        <v>0</v>
      </c>
      <c r="Q407" s="30">
        <f t="shared" si="53"/>
        <v>0</v>
      </c>
      <c r="R407" s="30">
        <f t="shared" si="54"/>
        <v>0</v>
      </c>
      <c r="S407" s="30">
        <f t="shared" si="47"/>
        <v>0</v>
      </c>
      <c r="T407" s="30">
        <f t="shared" si="48"/>
        <v>0</v>
      </c>
      <c r="U407" s="30">
        <f t="shared" si="49"/>
        <v>0</v>
      </c>
      <c r="V407" s="30"/>
    </row>
    <row r="408" spans="1:22" hidden="1" x14ac:dyDescent="0.25">
      <c r="A408" s="72">
        <v>798</v>
      </c>
      <c r="B408" s="12" t="s">
        <v>665</v>
      </c>
      <c r="C408" s="73">
        <v>44927</v>
      </c>
      <c r="D408" s="73">
        <v>73415</v>
      </c>
      <c r="E408" s="31" t="str">
        <f t="shared" si="46"/>
        <v>798 Ramtillkraut</v>
      </c>
      <c r="F408" s="110"/>
      <c r="H408" s="30"/>
      <c r="I408" s="30"/>
      <c r="J408" s="30"/>
      <c r="K408" s="30"/>
      <c r="L408" s="30"/>
      <c r="N408" s="30">
        <f t="shared" si="50"/>
        <v>0</v>
      </c>
      <c r="O408" s="30">
        <f t="shared" si="51"/>
        <v>0</v>
      </c>
      <c r="P408" s="30">
        <f t="shared" si="52"/>
        <v>0</v>
      </c>
      <c r="Q408" s="30">
        <f t="shared" si="53"/>
        <v>0</v>
      </c>
      <c r="R408" s="30">
        <f t="shared" si="54"/>
        <v>0</v>
      </c>
      <c r="S408" s="30">
        <f t="shared" si="47"/>
        <v>0</v>
      </c>
      <c r="T408" s="30">
        <f t="shared" si="48"/>
        <v>0</v>
      </c>
      <c r="U408" s="30">
        <f t="shared" si="49"/>
        <v>0</v>
      </c>
      <c r="V408" s="30"/>
    </row>
    <row r="409" spans="1:22" hidden="1" x14ac:dyDescent="0.25">
      <c r="A409" s="72">
        <v>799</v>
      </c>
      <c r="B409" s="12" t="s">
        <v>666</v>
      </c>
      <c r="C409" s="73">
        <v>44927</v>
      </c>
      <c r="D409" s="73">
        <v>73415</v>
      </c>
      <c r="E409" s="31" t="str">
        <f t="shared" si="46"/>
        <v>799 Husarenknopf (Sanvitalia)</v>
      </c>
      <c r="F409" s="112"/>
      <c r="G409" s="30"/>
      <c r="H409" s="30"/>
      <c r="I409" s="30"/>
      <c r="J409" s="30"/>
      <c r="K409" s="30"/>
      <c r="L409" s="30"/>
      <c r="M409" s="30"/>
      <c r="N409" s="30">
        <f t="shared" ref="N409:N420" si="55">IF(OR(E409=$E$136,E409=$E$137),$N$179,0)</f>
        <v>0</v>
      </c>
      <c r="O409" s="30">
        <f t="shared" ref="O409:O420" si="56">IF(OR(E409=$E$142,E409=$E$143),$O$179,0)</f>
        <v>0</v>
      </c>
      <c r="P409" s="30">
        <f t="shared" ref="P409:P420" si="57">IF(OR(E409=$E$148,E409=$E$149),$P$179,0)</f>
        <v>0</v>
      </c>
      <c r="Q409" s="30">
        <f t="shared" ref="Q409:Q420" si="58">IF(OR(E409=$E$154,E409=$E$155),$Q$179,0)</f>
        <v>0</v>
      </c>
      <c r="R409" s="30">
        <f t="shared" ref="R409:R420" si="59">IF(OR(E409=$E$160,E409=$E$161,E409=$E$162,E409=$E$163),$R$179,0)</f>
        <v>0</v>
      </c>
      <c r="S409" s="30">
        <f t="shared" si="47"/>
        <v>0</v>
      </c>
      <c r="T409" s="30">
        <f t="shared" si="48"/>
        <v>0</v>
      </c>
      <c r="U409" s="30">
        <f t="shared" si="49"/>
        <v>0</v>
      </c>
      <c r="V409" s="30"/>
    </row>
    <row r="410" spans="1:22" hidden="1" x14ac:dyDescent="0.25">
      <c r="A410" s="72">
        <v>801</v>
      </c>
      <c r="B410" s="12" t="s">
        <v>667</v>
      </c>
      <c r="C410" s="73">
        <v>44927</v>
      </c>
      <c r="D410" s="73">
        <v>73415</v>
      </c>
      <c r="E410" s="31" t="str">
        <f t="shared" si="46"/>
        <v>801 Energiepflanze einer Gattung/Art, die in der aktuellen Liste nicht aufgeführt ist</v>
      </c>
      <c r="F410" s="112"/>
      <c r="G410" s="30"/>
      <c r="H410" s="30"/>
      <c r="I410" s="30"/>
      <c r="J410" s="30"/>
      <c r="K410" s="30"/>
      <c r="L410" s="30"/>
      <c r="M410" s="30"/>
      <c r="N410" s="30">
        <f t="shared" si="55"/>
        <v>0</v>
      </c>
      <c r="O410" s="30">
        <f t="shared" si="56"/>
        <v>0</v>
      </c>
      <c r="P410" s="30">
        <f t="shared" si="57"/>
        <v>0</v>
      </c>
      <c r="Q410" s="30">
        <f t="shared" si="58"/>
        <v>0</v>
      </c>
      <c r="R410" s="30">
        <f t="shared" si="59"/>
        <v>0</v>
      </c>
      <c r="S410" s="30">
        <f t="shared" si="47"/>
        <v>0</v>
      </c>
      <c r="T410" s="30">
        <f t="shared" si="48"/>
        <v>0</v>
      </c>
      <c r="U410" s="30">
        <f t="shared" si="49"/>
        <v>0</v>
      </c>
      <c r="V410" s="30"/>
    </row>
    <row r="411" spans="1:22" hidden="1" x14ac:dyDescent="0.25">
      <c r="A411" s="72">
        <v>866</v>
      </c>
      <c r="B411" s="12" t="s">
        <v>668</v>
      </c>
      <c r="C411" s="73">
        <v>44927</v>
      </c>
      <c r="D411" s="73">
        <v>73415</v>
      </c>
      <c r="E411" s="31" t="str">
        <f t="shared" si="46"/>
        <v>866 Pflanzenmischungen mit Hanf</v>
      </c>
      <c r="F411" s="112"/>
      <c r="G411" s="30"/>
      <c r="H411" s="30"/>
      <c r="I411" s="30"/>
      <c r="J411" s="30"/>
      <c r="K411" s="30"/>
      <c r="L411" s="30"/>
      <c r="M411" s="30"/>
      <c r="N411" s="30">
        <f t="shared" si="55"/>
        <v>0</v>
      </c>
      <c r="O411" s="30">
        <f t="shared" si="56"/>
        <v>0</v>
      </c>
      <c r="P411" s="30">
        <f t="shared" si="57"/>
        <v>0</v>
      </c>
      <c r="Q411" s="30">
        <f t="shared" si="58"/>
        <v>0</v>
      </c>
      <c r="R411" s="30">
        <f t="shared" si="59"/>
        <v>0</v>
      </c>
      <c r="S411" s="30">
        <f t="shared" si="47"/>
        <v>0</v>
      </c>
      <c r="T411" s="30">
        <f t="shared" si="48"/>
        <v>0</v>
      </c>
      <c r="U411" s="30">
        <f t="shared" si="49"/>
        <v>0</v>
      </c>
      <c r="V411" s="30"/>
    </row>
    <row r="412" spans="1:22" hidden="1" x14ac:dyDescent="0.25">
      <c r="A412" s="72">
        <v>871</v>
      </c>
      <c r="B412" s="12" t="s">
        <v>669</v>
      </c>
      <c r="C412" s="73">
        <v>44927</v>
      </c>
      <c r="D412" s="73">
        <v>73415</v>
      </c>
      <c r="E412" s="31" t="str">
        <f t="shared" si="46"/>
        <v>871 Wildpflanzenmischung zur Energieerzeugung</v>
      </c>
      <c r="F412" s="112"/>
      <c r="G412" s="30"/>
      <c r="H412" s="30"/>
      <c r="I412" s="30"/>
      <c r="J412" s="30"/>
      <c r="K412" s="30"/>
      <c r="L412" s="30"/>
      <c r="M412" s="30"/>
      <c r="N412" s="30">
        <f t="shared" si="55"/>
        <v>0</v>
      </c>
      <c r="O412" s="30">
        <f t="shared" si="56"/>
        <v>0</v>
      </c>
      <c r="P412" s="30">
        <f t="shared" si="57"/>
        <v>0</v>
      </c>
      <c r="Q412" s="30">
        <f t="shared" si="58"/>
        <v>0</v>
      </c>
      <c r="R412" s="30">
        <f t="shared" si="59"/>
        <v>0</v>
      </c>
      <c r="S412" s="30">
        <f t="shared" si="47"/>
        <v>0</v>
      </c>
      <c r="T412" s="30">
        <f t="shared" si="48"/>
        <v>0</v>
      </c>
      <c r="U412" s="30">
        <f t="shared" si="49"/>
        <v>0</v>
      </c>
      <c r="V412" s="30"/>
    </row>
    <row r="413" spans="1:22" hidden="1" x14ac:dyDescent="0.25">
      <c r="A413" s="72">
        <v>910</v>
      </c>
      <c r="B413" s="12" t="s">
        <v>670</v>
      </c>
      <c r="C413" s="73">
        <v>44927</v>
      </c>
      <c r="D413" s="73">
        <v>73415</v>
      </c>
      <c r="E413" s="31" t="str">
        <f t="shared" si="46"/>
        <v>910 Wildäsungsfläche</v>
      </c>
      <c r="F413" s="112"/>
      <c r="G413" s="30"/>
      <c r="H413" s="30"/>
      <c r="I413" s="30"/>
      <c r="J413" s="30"/>
      <c r="K413" s="30"/>
      <c r="L413" s="30"/>
      <c r="M413" s="30"/>
      <c r="N413" s="30">
        <f t="shared" si="55"/>
        <v>0</v>
      </c>
      <c r="O413" s="30">
        <f t="shared" si="56"/>
        <v>0</v>
      </c>
      <c r="P413" s="30">
        <f t="shared" si="57"/>
        <v>0</v>
      </c>
      <c r="Q413" s="30">
        <f t="shared" si="58"/>
        <v>0</v>
      </c>
      <c r="R413" s="30">
        <f t="shared" si="59"/>
        <v>0</v>
      </c>
      <c r="S413" s="30">
        <f t="shared" si="47"/>
        <v>0</v>
      </c>
      <c r="T413" s="30">
        <f t="shared" si="48"/>
        <v>0</v>
      </c>
      <c r="U413" s="30">
        <f t="shared" si="49"/>
        <v>0</v>
      </c>
      <c r="V413" s="30"/>
    </row>
    <row r="414" spans="1:22" hidden="1" x14ac:dyDescent="0.25">
      <c r="A414" s="72">
        <v>911</v>
      </c>
      <c r="B414" s="12" t="s">
        <v>441</v>
      </c>
      <c r="C414" s="73">
        <v>44927</v>
      </c>
      <c r="D414" s="73">
        <v>73415</v>
      </c>
      <c r="E414" s="31" t="str">
        <f t="shared" si="46"/>
        <v>911 (Beta-)Rübensamenvermehrung</v>
      </c>
      <c r="F414" s="112"/>
      <c r="G414" s="30"/>
      <c r="H414" s="30"/>
      <c r="I414" s="30"/>
      <c r="J414" s="30"/>
      <c r="K414" s="30"/>
      <c r="L414" s="30"/>
      <c r="M414" s="30"/>
      <c r="N414" s="30">
        <f t="shared" si="55"/>
        <v>0</v>
      </c>
      <c r="O414" s="30">
        <f t="shared" si="56"/>
        <v>0</v>
      </c>
      <c r="P414" s="30">
        <f t="shared" si="57"/>
        <v>0</v>
      </c>
      <c r="Q414" s="30">
        <f t="shared" si="58"/>
        <v>0</v>
      </c>
      <c r="R414" s="30" t="str">
        <f t="shared" si="59"/>
        <v>Gattung Rüben</v>
      </c>
      <c r="S414" s="30">
        <f t="shared" si="47"/>
        <v>0</v>
      </c>
      <c r="T414" s="30">
        <f t="shared" si="48"/>
        <v>0</v>
      </c>
      <c r="U414" s="30">
        <f t="shared" si="49"/>
        <v>0</v>
      </c>
      <c r="V414" s="30"/>
    </row>
    <row r="415" spans="1:22" hidden="1" x14ac:dyDescent="0.25">
      <c r="A415" s="72">
        <v>912</v>
      </c>
      <c r="B415" s="12" t="s">
        <v>671</v>
      </c>
      <c r="C415" s="73">
        <v>44927</v>
      </c>
      <c r="D415" s="73">
        <v>73415</v>
      </c>
      <c r="E415" s="31" t="str">
        <f t="shared" si="46"/>
        <v>912 Grassamenvermehrung</v>
      </c>
      <c r="F415" s="112"/>
      <c r="G415" s="30"/>
      <c r="H415" s="30"/>
      <c r="I415" s="30"/>
      <c r="J415" s="30"/>
      <c r="K415" s="30"/>
      <c r="L415" s="30"/>
      <c r="M415" s="30"/>
      <c r="N415" s="30">
        <f t="shared" si="55"/>
        <v>0</v>
      </c>
      <c r="O415" s="30">
        <f t="shared" si="56"/>
        <v>0</v>
      </c>
      <c r="P415" s="30">
        <f t="shared" si="57"/>
        <v>0</v>
      </c>
      <c r="Q415" s="30">
        <f t="shared" si="58"/>
        <v>0</v>
      </c>
      <c r="R415" s="30">
        <f t="shared" si="59"/>
        <v>0</v>
      </c>
      <c r="S415" s="30">
        <f t="shared" si="47"/>
        <v>0</v>
      </c>
      <c r="T415" s="30">
        <f t="shared" si="48"/>
        <v>0</v>
      </c>
      <c r="U415" s="30">
        <f t="shared" si="49"/>
        <v>0</v>
      </c>
      <c r="V415" s="30"/>
    </row>
    <row r="416" spans="1:22" hidden="1" x14ac:dyDescent="0.25">
      <c r="A416" s="72">
        <v>913</v>
      </c>
      <c r="B416" s="12" t="s">
        <v>672</v>
      </c>
      <c r="C416" s="73">
        <v>44927</v>
      </c>
      <c r="D416" s="73">
        <v>73415</v>
      </c>
      <c r="E416" s="31" t="str">
        <f t="shared" si="46"/>
        <v>913 Wildsamenvermehrung</v>
      </c>
      <c r="F416" s="112"/>
      <c r="G416" s="30"/>
      <c r="H416" s="30"/>
      <c r="I416" s="30"/>
      <c r="J416" s="30"/>
      <c r="K416" s="30"/>
      <c r="L416" s="30"/>
      <c r="M416" s="30"/>
      <c r="N416" s="30">
        <f t="shared" si="55"/>
        <v>0</v>
      </c>
      <c r="O416" s="30">
        <f t="shared" si="56"/>
        <v>0</v>
      </c>
      <c r="P416" s="30">
        <f t="shared" si="57"/>
        <v>0</v>
      </c>
      <c r="Q416" s="30">
        <f t="shared" si="58"/>
        <v>0</v>
      </c>
      <c r="R416" s="30">
        <f t="shared" si="59"/>
        <v>0</v>
      </c>
      <c r="S416" s="30">
        <f t="shared" si="47"/>
        <v>0</v>
      </c>
      <c r="T416" s="30">
        <f t="shared" si="48"/>
        <v>0</v>
      </c>
      <c r="U416" s="30">
        <f t="shared" si="49"/>
        <v>0</v>
      </c>
      <c r="V416" s="30"/>
    </row>
    <row r="417" spans="1:22" hidden="1" x14ac:dyDescent="0.25">
      <c r="A417" s="72">
        <v>914</v>
      </c>
      <c r="B417" s="12" t="s">
        <v>673</v>
      </c>
      <c r="C417" s="73">
        <v>44927</v>
      </c>
      <c r="D417" s="73">
        <v>73415</v>
      </c>
      <c r="E417" s="31" t="str">
        <f t="shared" si="46"/>
        <v>914 Versuchsflächen mit mehreren beihilfefähigen Kulturarten</v>
      </c>
      <c r="F417" s="112"/>
      <c r="G417" s="30"/>
      <c r="H417" s="30"/>
      <c r="I417" s="30"/>
      <c r="J417" s="30"/>
      <c r="K417" s="30"/>
      <c r="L417" s="30"/>
      <c r="M417" s="30"/>
      <c r="N417" s="30">
        <f t="shared" si="55"/>
        <v>0</v>
      </c>
      <c r="O417" s="30">
        <f t="shared" si="56"/>
        <v>0</v>
      </c>
      <c r="P417" s="30">
        <f t="shared" si="57"/>
        <v>0</v>
      </c>
      <c r="Q417" s="30">
        <f t="shared" si="58"/>
        <v>0</v>
      </c>
      <c r="R417" s="30">
        <f t="shared" si="59"/>
        <v>0</v>
      </c>
      <c r="S417" s="30">
        <f t="shared" si="47"/>
        <v>0</v>
      </c>
      <c r="T417" s="30">
        <f t="shared" si="48"/>
        <v>0</v>
      </c>
      <c r="U417" s="30">
        <f t="shared" si="49"/>
        <v>0</v>
      </c>
      <c r="V417" s="30"/>
    </row>
    <row r="418" spans="1:22" hidden="1" x14ac:dyDescent="0.25">
      <c r="A418" s="72">
        <v>917</v>
      </c>
      <c r="B418" s="12" t="s">
        <v>674</v>
      </c>
      <c r="C418" s="73">
        <v>44927</v>
      </c>
      <c r="D418" s="73">
        <v>45291</v>
      </c>
      <c r="E418" s="31" t="str">
        <f t="shared" si="46"/>
        <v>917 Mischkulturen</v>
      </c>
      <c r="F418" s="112"/>
      <c r="G418" s="30"/>
      <c r="H418" s="30"/>
      <c r="I418" s="30"/>
      <c r="J418" s="30"/>
      <c r="K418" s="30"/>
      <c r="L418" s="30"/>
      <c r="M418" s="30"/>
      <c r="N418" s="30">
        <f t="shared" si="55"/>
        <v>0</v>
      </c>
      <c r="O418" s="30">
        <f t="shared" si="56"/>
        <v>0</v>
      </c>
      <c r="P418" s="30">
        <f t="shared" si="57"/>
        <v>0</v>
      </c>
      <c r="Q418" s="30">
        <f t="shared" si="58"/>
        <v>0</v>
      </c>
      <c r="R418" s="30">
        <f t="shared" si="59"/>
        <v>0</v>
      </c>
      <c r="S418" s="30">
        <f t="shared" si="47"/>
        <v>0</v>
      </c>
      <c r="T418" s="30">
        <f t="shared" si="48"/>
        <v>0</v>
      </c>
      <c r="U418" s="30">
        <f t="shared" si="49"/>
        <v>0</v>
      </c>
      <c r="V418" s="30"/>
    </row>
    <row r="419" spans="1:22" hidden="1" x14ac:dyDescent="0.25">
      <c r="A419" s="72">
        <v>941</v>
      </c>
      <c r="B419" s="12" t="s">
        <v>675</v>
      </c>
      <c r="C419" s="73">
        <v>44927</v>
      </c>
      <c r="D419" s="73">
        <v>73415</v>
      </c>
      <c r="E419" s="31" t="str">
        <f t="shared" si="46"/>
        <v>941 Gründüngung im Hauptfruchtanbau</v>
      </c>
      <c r="F419" s="112"/>
      <c r="G419" s="30"/>
      <c r="H419" s="30"/>
      <c r="I419" s="30"/>
      <c r="J419" s="30"/>
      <c r="K419" s="30"/>
      <c r="L419" s="30"/>
      <c r="M419" s="30"/>
      <c r="N419" s="30">
        <f t="shared" si="55"/>
        <v>0</v>
      </c>
      <c r="O419" s="30">
        <f t="shared" si="56"/>
        <v>0</v>
      </c>
      <c r="P419" s="30">
        <f t="shared" si="57"/>
        <v>0</v>
      </c>
      <c r="Q419" s="30">
        <f t="shared" si="58"/>
        <v>0</v>
      </c>
      <c r="R419" s="30">
        <f t="shared" si="59"/>
        <v>0</v>
      </c>
      <c r="S419" s="30">
        <f t="shared" si="47"/>
        <v>0</v>
      </c>
      <c r="T419" s="30">
        <f t="shared" si="48"/>
        <v>0</v>
      </c>
      <c r="U419" s="30">
        <f t="shared" si="49"/>
        <v>0</v>
      </c>
      <c r="V419" s="30"/>
    </row>
    <row r="420" spans="1:22" hidden="1" x14ac:dyDescent="0.25">
      <c r="A420" s="72">
        <v>999</v>
      </c>
      <c r="B420" s="12" t="s">
        <v>676</v>
      </c>
      <c r="C420" s="73">
        <v>44927</v>
      </c>
      <c r="D420" s="73">
        <v>73415</v>
      </c>
      <c r="E420" s="31" t="str">
        <f t="shared" si="46"/>
        <v>999 Ackerkultur einer Gattung/Art, die in der aktuellen Liste nicht aufgeführt ist</v>
      </c>
      <c r="F420" s="112"/>
      <c r="G420" s="30"/>
      <c r="H420" s="30"/>
      <c r="I420" s="30"/>
      <c r="J420" s="30"/>
      <c r="K420" s="30"/>
      <c r="L420" s="30"/>
      <c r="M420" s="30"/>
      <c r="N420" s="30">
        <f t="shared" si="55"/>
        <v>0</v>
      </c>
      <c r="O420" s="30">
        <f t="shared" si="56"/>
        <v>0</v>
      </c>
      <c r="P420" s="30">
        <f t="shared" si="57"/>
        <v>0</v>
      </c>
      <c r="Q420" s="30">
        <f t="shared" si="58"/>
        <v>0</v>
      </c>
      <c r="R420" s="30">
        <f t="shared" si="59"/>
        <v>0</v>
      </c>
      <c r="S420" s="30">
        <f t="shared" si="47"/>
        <v>0</v>
      </c>
      <c r="T420" s="30">
        <f t="shared" si="48"/>
        <v>0</v>
      </c>
      <c r="U420" s="30">
        <f t="shared" si="49"/>
        <v>0</v>
      </c>
      <c r="V420" s="30"/>
    </row>
    <row r="421" spans="1:22" hidden="1" x14ac:dyDescent="0.25">
      <c r="A421" s="69" t="s">
        <v>362</v>
      </c>
      <c r="B421" s="69" t="s">
        <v>363</v>
      </c>
      <c r="C421" s="69" t="s">
        <v>364</v>
      </c>
      <c r="D421" s="69" t="s">
        <v>3</v>
      </c>
      <c r="E421" s="31"/>
      <c r="F421" s="11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</row>
    <row r="422" spans="1:22" hidden="1" x14ac:dyDescent="0.25">
      <c r="A422" s="70">
        <v>865</v>
      </c>
      <c r="B422" s="69" t="s">
        <v>700</v>
      </c>
      <c r="C422" s="70">
        <v>2023</v>
      </c>
      <c r="D422" s="69" t="s">
        <v>701</v>
      </c>
      <c r="E422" s="31"/>
      <c r="F422" s="11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</row>
    <row r="423" spans="1:22" hidden="1" x14ac:dyDescent="0.25">
      <c r="A423" s="187" t="s">
        <v>367</v>
      </c>
      <c r="B423" s="187"/>
      <c r="C423" s="187"/>
      <c r="D423" s="187"/>
      <c r="E423" s="31"/>
      <c r="F423" s="11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</row>
    <row r="424" spans="1:22" hidden="1" x14ac:dyDescent="0.25">
      <c r="A424" s="125" t="s">
        <v>368</v>
      </c>
      <c r="B424" s="125" t="s">
        <v>369</v>
      </c>
      <c r="C424" s="125" t="s">
        <v>370</v>
      </c>
      <c r="D424" s="125" t="s">
        <v>371</v>
      </c>
      <c r="E424" s="31"/>
      <c r="F424" s="11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</row>
    <row r="425" spans="1:22" hidden="1" x14ac:dyDescent="0.25">
      <c r="A425" s="72">
        <v>41</v>
      </c>
      <c r="B425" s="12" t="s">
        <v>478</v>
      </c>
      <c r="C425" s="73">
        <v>42370</v>
      </c>
      <c r="D425" s="73">
        <v>73415</v>
      </c>
      <c r="E425" s="31" t="str">
        <f t="shared" ref="E425:E435" si="60">A425&amp;" "&amp;B425</f>
        <v>41 Wiesen Umwandlung AUKM (Ackerstatus)</v>
      </c>
      <c r="F425" s="11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</row>
    <row r="426" spans="1:22" hidden="1" x14ac:dyDescent="0.25">
      <c r="A426" s="72">
        <v>42</v>
      </c>
      <c r="B426" s="12" t="s">
        <v>479</v>
      </c>
      <c r="C426" s="73">
        <v>42370</v>
      </c>
      <c r="D426" s="73">
        <v>73415</v>
      </c>
      <c r="E426" s="31" t="str">
        <f t="shared" si="60"/>
        <v>42 Mähweiden Umwandlung AUKM (Ackerstatus)</v>
      </c>
      <c r="F426" s="11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</row>
    <row r="427" spans="1:22" hidden="1" x14ac:dyDescent="0.25">
      <c r="A427" s="72">
        <v>43</v>
      </c>
      <c r="B427" s="12" t="s">
        <v>480</v>
      </c>
      <c r="C427" s="73">
        <v>42370</v>
      </c>
      <c r="D427" s="73">
        <v>73415</v>
      </c>
      <c r="E427" s="31" t="str">
        <f t="shared" si="60"/>
        <v>43 Weiden Umwandlung AUKM (Ackerstatus)</v>
      </c>
      <c r="F427" s="11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</row>
    <row r="428" spans="1:22" hidden="1" x14ac:dyDescent="0.25">
      <c r="A428" s="72">
        <v>44</v>
      </c>
      <c r="B428" s="12" t="s">
        <v>481</v>
      </c>
      <c r="C428" s="73">
        <v>42736</v>
      </c>
      <c r="D428" s="73">
        <v>73415</v>
      </c>
      <c r="E428" s="31" t="str">
        <f t="shared" si="60"/>
        <v>44 Hutung Umwandlung AUKM (Ackerstatus)</v>
      </c>
      <c r="F428" s="11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</row>
    <row r="429" spans="1:22" hidden="1" x14ac:dyDescent="0.25">
      <c r="A429" s="72">
        <v>48</v>
      </c>
      <c r="B429" s="12" t="s">
        <v>482</v>
      </c>
      <c r="C429" s="73">
        <v>42736</v>
      </c>
      <c r="D429" s="73">
        <v>73415</v>
      </c>
      <c r="E429" s="31" t="str">
        <f t="shared" si="60"/>
        <v>48 Streuobstwiese Umwandlung AUKM (Ackerstatus)</v>
      </c>
      <c r="F429" s="11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</row>
    <row r="430" spans="1:22" hidden="1" x14ac:dyDescent="0.25">
      <c r="A430" s="72">
        <v>422</v>
      </c>
      <c r="B430" s="12" t="s">
        <v>499</v>
      </c>
      <c r="C430" s="73">
        <v>42370</v>
      </c>
      <c r="D430" s="73">
        <v>73415</v>
      </c>
      <c r="E430" s="31" t="str">
        <f t="shared" si="60"/>
        <v>422 Kleegras</v>
      </c>
      <c r="F430" s="11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</row>
    <row r="431" spans="1:22" hidden="1" x14ac:dyDescent="0.25">
      <c r="A431" s="72">
        <v>424</v>
      </c>
      <c r="B431" s="12" t="s">
        <v>500</v>
      </c>
      <c r="C431" s="73">
        <v>42370</v>
      </c>
      <c r="D431" s="73">
        <v>73415</v>
      </c>
      <c r="E431" s="31" t="str">
        <f t="shared" si="60"/>
        <v>424 Ackergras</v>
      </c>
      <c r="F431" s="11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</row>
    <row r="432" spans="1:22" hidden="1" x14ac:dyDescent="0.25">
      <c r="A432" s="72">
        <v>433</v>
      </c>
      <c r="B432" s="12" t="s">
        <v>501</v>
      </c>
      <c r="C432" s="73">
        <v>42370</v>
      </c>
      <c r="D432" s="73">
        <v>73415</v>
      </c>
      <c r="E432" s="31" t="str">
        <f t="shared" si="60"/>
        <v>433 Luzerne-Gras Mischung</v>
      </c>
      <c r="F432" s="11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</row>
    <row r="433" spans="1:22" hidden="1" x14ac:dyDescent="0.25">
      <c r="A433" s="72">
        <v>441</v>
      </c>
      <c r="B433" s="12" t="s">
        <v>502</v>
      </c>
      <c r="C433" s="73">
        <v>42370</v>
      </c>
      <c r="D433" s="73">
        <v>73415</v>
      </c>
      <c r="E433" s="31" t="str">
        <f t="shared" si="60"/>
        <v>441 Wiesen (Grünlandneueinsaat 1. bis inkl. 5. Jahr)</v>
      </c>
      <c r="F433" s="11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</row>
    <row r="434" spans="1:22" hidden="1" x14ac:dyDescent="0.25">
      <c r="A434" s="72">
        <v>442</v>
      </c>
      <c r="B434" s="12" t="s">
        <v>503</v>
      </c>
      <c r="C434" s="73">
        <v>42370</v>
      </c>
      <c r="D434" s="73">
        <v>73415</v>
      </c>
      <c r="E434" s="31" t="str">
        <f t="shared" si="60"/>
        <v>442 Mähweiden (Grünlandneueinsaat 1. bis inkl. 5. Jahr)</v>
      </c>
      <c r="F434" s="11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</row>
    <row r="435" spans="1:22" hidden="1" x14ac:dyDescent="0.25">
      <c r="A435" s="72">
        <v>443</v>
      </c>
      <c r="B435" s="12" t="s">
        <v>504</v>
      </c>
      <c r="C435" s="73">
        <v>42370</v>
      </c>
      <c r="D435" s="73">
        <v>73415</v>
      </c>
      <c r="E435" s="31" t="str">
        <f t="shared" si="60"/>
        <v>443 Weiden (Grünlandneueinsaat 1 bis inkl. 5. Jahr)</v>
      </c>
      <c r="F435" s="11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</row>
    <row r="436" spans="1:22" x14ac:dyDescent="0.25">
      <c r="A436" s="83"/>
      <c r="B436" s="82"/>
      <c r="C436" s="111"/>
      <c r="D436" s="111"/>
      <c r="E436" s="31"/>
      <c r="F436" s="11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</row>
    <row r="437" spans="1:22" x14ac:dyDescent="0.25">
      <c r="A437" s="83"/>
      <c r="B437" s="82"/>
      <c r="C437" s="111"/>
      <c r="D437" s="111"/>
      <c r="E437" s="31"/>
      <c r="F437" s="11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</row>
    <row r="438" spans="1:22" x14ac:dyDescent="0.25">
      <c r="A438" s="83"/>
      <c r="B438" s="82"/>
      <c r="C438" s="111"/>
      <c r="D438" s="111"/>
      <c r="E438" s="31"/>
      <c r="F438" s="11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</row>
    <row r="439" spans="1:22" x14ac:dyDescent="0.25">
      <c r="A439" s="83"/>
      <c r="B439" s="82"/>
      <c r="C439" s="111"/>
      <c r="D439" s="111"/>
      <c r="E439" s="31"/>
      <c r="F439" s="11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</row>
    <row r="440" spans="1:22" x14ac:dyDescent="0.25">
      <c r="A440" s="83"/>
      <c r="B440" s="82"/>
      <c r="C440" s="111"/>
      <c r="D440" s="111"/>
      <c r="E440" s="31"/>
      <c r="F440" s="11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</row>
    <row r="441" spans="1:22" x14ac:dyDescent="0.25">
      <c r="A441" s="83"/>
      <c r="B441" s="82"/>
      <c r="C441" s="111"/>
      <c r="D441" s="111"/>
      <c r="E441" s="31"/>
      <c r="F441" s="11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</row>
    <row r="442" spans="1:22" x14ac:dyDescent="0.25">
      <c r="A442" s="83"/>
      <c r="B442" s="82"/>
      <c r="C442" s="111"/>
      <c r="D442" s="111"/>
      <c r="E442" s="31"/>
      <c r="F442" s="11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</row>
    <row r="443" spans="1:22" x14ac:dyDescent="0.25">
      <c r="A443" s="83"/>
      <c r="B443" s="82"/>
      <c r="C443" s="111"/>
      <c r="D443" s="111"/>
      <c r="E443" s="31"/>
      <c r="F443" s="11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</row>
    <row r="444" spans="1:22" x14ac:dyDescent="0.25">
      <c r="A444" s="83"/>
      <c r="B444" s="82"/>
      <c r="C444" s="111"/>
      <c r="D444" s="111"/>
      <c r="E444" s="31"/>
      <c r="F444" s="11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</row>
    <row r="445" spans="1:22" x14ac:dyDescent="0.25">
      <c r="A445" s="83"/>
      <c r="B445" s="82"/>
      <c r="C445" s="111"/>
      <c r="D445" s="111"/>
      <c r="E445" s="31"/>
      <c r="F445" s="11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</row>
    <row r="446" spans="1:22" x14ac:dyDescent="0.25">
      <c r="A446" s="83"/>
      <c r="B446" s="82"/>
      <c r="C446" s="111"/>
      <c r="D446" s="111"/>
      <c r="E446" s="31"/>
      <c r="F446" s="11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</row>
    <row r="447" spans="1:22" x14ac:dyDescent="0.25">
      <c r="A447" s="83"/>
      <c r="B447" s="82"/>
      <c r="C447" s="111"/>
      <c r="D447" s="111"/>
      <c r="E447" s="31"/>
      <c r="F447" s="11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</row>
    <row r="448" spans="1:22" x14ac:dyDescent="0.25">
      <c r="A448" s="83"/>
      <c r="B448" s="82"/>
      <c r="C448" s="111"/>
      <c r="D448" s="111"/>
      <c r="E448" s="31"/>
      <c r="F448" s="11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</row>
    <row r="449" spans="1:22" x14ac:dyDescent="0.25">
      <c r="A449" s="83"/>
      <c r="B449" s="82"/>
      <c r="C449" s="111"/>
      <c r="D449" s="111"/>
      <c r="E449" s="31"/>
      <c r="F449" s="11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</row>
    <row r="450" spans="1:22" x14ac:dyDescent="0.25">
      <c r="A450" s="83"/>
      <c r="B450" s="82"/>
      <c r="C450" s="111"/>
      <c r="D450" s="111"/>
      <c r="E450" s="31"/>
      <c r="F450" s="11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</row>
    <row r="451" spans="1:22" x14ac:dyDescent="0.25">
      <c r="A451" s="83"/>
      <c r="B451" s="82"/>
      <c r="C451" s="111"/>
      <c r="D451" s="111"/>
      <c r="E451" s="31"/>
      <c r="F451" s="11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</row>
    <row r="452" spans="1:22" x14ac:dyDescent="0.25">
      <c r="A452" s="83"/>
      <c r="B452" s="82"/>
      <c r="C452" s="111"/>
      <c r="D452" s="111"/>
      <c r="E452" s="31"/>
      <c r="F452" s="11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</row>
    <row r="453" spans="1:22" x14ac:dyDescent="0.25">
      <c r="A453" s="83"/>
      <c r="B453" s="82"/>
      <c r="C453" s="111"/>
      <c r="D453" s="111"/>
      <c r="E453" s="31"/>
      <c r="F453" s="11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</row>
    <row r="454" spans="1:22" x14ac:dyDescent="0.25">
      <c r="A454" s="83"/>
      <c r="B454" s="82"/>
      <c r="C454" s="111"/>
      <c r="D454" s="111"/>
      <c r="E454" s="31"/>
      <c r="F454" s="11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</row>
    <row r="455" spans="1:22" x14ac:dyDescent="0.25">
      <c r="A455" s="83"/>
      <c r="B455" s="82"/>
      <c r="C455" s="111"/>
      <c r="D455" s="111"/>
      <c r="E455" s="31"/>
      <c r="F455" s="11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</row>
    <row r="456" spans="1:22" x14ac:dyDescent="0.25">
      <c r="A456" s="83"/>
      <c r="B456" s="82"/>
      <c r="C456" s="111"/>
      <c r="D456" s="111"/>
      <c r="E456" s="31"/>
      <c r="F456" s="11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</row>
    <row r="457" spans="1:22" x14ac:dyDescent="0.25">
      <c r="G457" s="30"/>
      <c r="H457" s="30"/>
      <c r="I457" s="30"/>
      <c r="J457" s="30"/>
      <c r="K457" s="30"/>
      <c r="L457" s="30"/>
    </row>
    <row r="458" spans="1:22" x14ac:dyDescent="0.25">
      <c r="G458" s="30"/>
      <c r="H458" s="30"/>
      <c r="I458" s="30"/>
      <c r="J458" s="30"/>
      <c r="K458" s="30"/>
      <c r="L458" s="30"/>
    </row>
    <row r="459" spans="1:22" x14ac:dyDescent="0.25">
      <c r="G459" s="30"/>
      <c r="H459" s="30"/>
      <c r="I459" s="30"/>
      <c r="J459" s="30"/>
      <c r="K459" s="30"/>
      <c r="L459" s="30"/>
    </row>
    <row r="460" spans="1:22" x14ac:dyDescent="0.25">
      <c r="G460" s="30"/>
      <c r="H460" s="30"/>
      <c r="I460" s="30"/>
      <c r="J460" s="30"/>
      <c r="K460" s="30"/>
      <c r="L460" s="30"/>
    </row>
    <row r="461" spans="1:22" x14ac:dyDescent="0.25">
      <c r="G461" s="30"/>
      <c r="H461" s="30"/>
      <c r="I461" s="30"/>
      <c r="J461" s="30"/>
      <c r="K461" s="30"/>
      <c r="L461" s="30"/>
    </row>
    <row r="462" spans="1:22" x14ac:dyDescent="0.25">
      <c r="G462" s="30"/>
      <c r="H462" s="30"/>
      <c r="I462" s="30"/>
      <c r="J462" s="30"/>
      <c r="K462" s="30"/>
      <c r="L462" s="30"/>
    </row>
    <row r="463" spans="1:22" x14ac:dyDescent="0.25">
      <c r="G463" s="30"/>
      <c r="H463" s="30"/>
      <c r="I463" s="30"/>
      <c r="J463" s="30"/>
      <c r="K463" s="30"/>
      <c r="L463" s="30"/>
    </row>
    <row r="464" spans="1:22" x14ac:dyDescent="0.25">
      <c r="G464" s="30"/>
      <c r="H464" s="30"/>
      <c r="I464" s="30"/>
      <c r="J464" s="30"/>
      <c r="K464" s="30"/>
      <c r="L464" s="30"/>
    </row>
    <row r="465" spans="7:12" x14ac:dyDescent="0.25">
      <c r="G465" s="30"/>
      <c r="H465" s="30"/>
      <c r="I465" s="30"/>
      <c r="J465" s="30"/>
      <c r="K465" s="30"/>
      <c r="L465" s="30"/>
    </row>
    <row r="466" spans="7:12" x14ac:dyDescent="0.25">
      <c r="G466" s="30"/>
      <c r="H466" s="30"/>
      <c r="I466" s="30"/>
      <c r="J466" s="30"/>
      <c r="K466" s="30"/>
      <c r="L466" s="30"/>
    </row>
    <row r="467" spans="7:12" x14ac:dyDescent="0.25">
      <c r="G467" s="30"/>
      <c r="H467" s="30"/>
      <c r="I467" s="30"/>
      <c r="J467" s="30"/>
      <c r="K467" s="30"/>
      <c r="L467" s="30"/>
    </row>
    <row r="468" spans="7:12" x14ac:dyDescent="0.25">
      <c r="G468" s="30"/>
      <c r="H468" s="30"/>
      <c r="I468" s="30"/>
      <c r="J468" s="30"/>
      <c r="K468" s="30"/>
      <c r="L468" s="30"/>
    </row>
    <row r="469" spans="7:12" x14ac:dyDescent="0.25">
      <c r="G469" s="30"/>
      <c r="H469" s="30"/>
      <c r="I469" s="30"/>
      <c r="J469" s="30"/>
      <c r="K469" s="30"/>
      <c r="L469" s="30"/>
    </row>
    <row r="470" spans="7:12" x14ac:dyDescent="0.25">
      <c r="G470" s="30"/>
      <c r="H470" s="30"/>
      <c r="I470" s="30"/>
      <c r="J470" s="30"/>
      <c r="K470" s="30"/>
      <c r="L470" s="30"/>
    </row>
    <row r="471" spans="7:12" x14ac:dyDescent="0.25">
      <c r="G471" s="30"/>
      <c r="H471" s="30"/>
      <c r="I471" s="30"/>
      <c r="J471" s="30"/>
      <c r="K471" s="30"/>
      <c r="L471" s="30"/>
    </row>
    <row r="472" spans="7:12" x14ac:dyDescent="0.25">
      <c r="G472" s="30"/>
      <c r="H472" s="30"/>
      <c r="I472" s="30"/>
      <c r="J472" s="30"/>
      <c r="K472" s="30"/>
      <c r="L472" s="30"/>
    </row>
    <row r="473" spans="7:12" x14ac:dyDescent="0.25">
      <c r="G473" s="30"/>
      <c r="H473" s="30"/>
      <c r="I473" s="30"/>
      <c r="J473" s="30"/>
      <c r="K473" s="30"/>
      <c r="L473" s="30"/>
    </row>
    <row r="474" spans="7:12" x14ac:dyDescent="0.25">
      <c r="G474" s="30"/>
      <c r="H474" s="30"/>
      <c r="I474" s="30"/>
      <c r="J474" s="30"/>
      <c r="K474" s="30"/>
      <c r="L474" s="30"/>
    </row>
    <row r="475" spans="7:12" x14ac:dyDescent="0.25">
      <c r="G475" s="30"/>
      <c r="H475" s="30"/>
      <c r="I475" s="30"/>
      <c r="J475" s="30"/>
      <c r="K475" s="30"/>
      <c r="L475" s="30"/>
    </row>
    <row r="476" spans="7:12" x14ac:dyDescent="0.25">
      <c r="G476" s="30"/>
      <c r="H476" s="30"/>
      <c r="I476" s="30"/>
      <c r="J476" s="30"/>
      <c r="K476" s="30"/>
      <c r="L476" s="30"/>
    </row>
    <row r="477" spans="7:12" x14ac:dyDescent="0.25">
      <c r="G477" s="30"/>
      <c r="H477" s="30"/>
      <c r="I477" s="30"/>
      <c r="J477" s="30"/>
      <c r="K477" s="30"/>
      <c r="L477" s="30"/>
    </row>
    <row r="478" spans="7:12" x14ac:dyDescent="0.25">
      <c r="G478" s="30"/>
      <c r="H478" s="30"/>
      <c r="I478" s="30"/>
      <c r="J478" s="30"/>
      <c r="K478" s="30"/>
      <c r="L478" s="30"/>
    </row>
    <row r="479" spans="7:12" x14ac:dyDescent="0.25">
      <c r="G479" s="30"/>
      <c r="H479" s="30"/>
      <c r="I479" s="30"/>
      <c r="J479" s="30"/>
      <c r="K479" s="30"/>
      <c r="L479" s="30"/>
    </row>
    <row r="480" spans="7:12" x14ac:dyDescent="0.25">
      <c r="G480" s="30"/>
      <c r="H480" s="30"/>
      <c r="I480" s="30"/>
      <c r="J480" s="30"/>
      <c r="K480" s="30"/>
      <c r="L480" s="30"/>
    </row>
    <row r="481" spans="7:12" x14ac:dyDescent="0.25">
      <c r="G481" s="30"/>
      <c r="H481" s="30"/>
      <c r="I481" s="30"/>
      <c r="J481" s="30"/>
      <c r="K481" s="30"/>
      <c r="L481" s="30"/>
    </row>
    <row r="482" spans="7:12" x14ac:dyDescent="0.25">
      <c r="G482" s="30"/>
      <c r="H482" s="30"/>
      <c r="I482" s="30"/>
      <c r="J482" s="30"/>
      <c r="K482" s="30"/>
      <c r="L482" s="30"/>
    </row>
    <row r="483" spans="7:12" x14ac:dyDescent="0.25">
      <c r="G483" s="30"/>
      <c r="H483" s="30"/>
      <c r="I483" s="30"/>
      <c r="J483" s="30"/>
      <c r="K483" s="30"/>
      <c r="L483" s="30"/>
    </row>
    <row r="484" spans="7:12" x14ac:dyDescent="0.25">
      <c r="G484" s="30"/>
      <c r="H484" s="30"/>
      <c r="I484" s="30"/>
      <c r="J484" s="30"/>
      <c r="K484" s="30"/>
      <c r="L484" s="30"/>
    </row>
    <row r="485" spans="7:12" x14ac:dyDescent="0.25">
      <c r="G485" s="30"/>
      <c r="H485" s="30"/>
      <c r="I485" s="30"/>
      <c r="J485" s="30"/>
      <c r="K485" s="30"/>
      <c r="L485" s="30"/>
    </row>
    <row r="486" spans="7:12" x14ac:dyDescent="0.25">
      <c r="G486" s="30"/>
      <c r="H486" s="30"/>
      <c r="I486" s="30"/>
      <c r="J486" s="30"/>
      <c r="K486" s="30"/>
      <c r="L486" s="30"/>
    </row>
    <row r="487" spans="7:12" x14ac:dyDescent="0.25">
      <c r="G487" s="30"/>
      <c r="H487" s="30"/>
      <c r="I487" s="30"/>
      <c r="J487" s="30"/>
      <c r="K487" s="30"/>
      <c r="L487" s="30"/>
    </row>
    <row r="488" spans="7:12" x14ac:dyDescent="0.25">
      <c r="G488" s="30"/>
      <c r="H488" s="30"/>
      <c r="I488" s="30"/>
      <c r="J488" s="30"/>
      <c r="K488" s="30"/>
      <c r="L488" s="30"/>
    </row>
    <row r="489" spans="7:12" x14ac:dyDescent="0.25">
      <c r="G489" s="30"/>
      <c r="H489" s="30"/>
      <c r="I489" s="30"/>
      <c r="J489" s="30"/>
      <c r="K489" s="30"/>
      <c r="L489" s="30"/>
    </row>
    <row r="490" spans="7:12" x14ac:dyDescent="0.25">
      <c r="G490" s="30"/>
      <c r="H490" s="30"/>
      <c r="I490" s="30"/>
      <c r="J490" s="30"/>
      <c r="K490" s="30"/>
      <c r="L490" s="30"/>
    </row>
    <row r="491" spans="7:12" x14ac:dyDescent="0.25">
      <c r="G491" s="30"/>
      <c r="H491" s="30"/>
      <c r="I491" s="30"/>
      <c r="J491" s="30"/>
      <c r="K491" s="30"/>
      <c r="L491" s="30"/>
    </row>
    <row r="492" spans="7:12" x14ac:dyDescent="0.25">
      <c r="G492" s="30"/>
      <c r="H492" s="30"/>
      <c r="I492" s="30"/>
      <c r="J492" s="30"/>
      <c r="K492" s="30"/>
      <c r="L492" s="30"/>
    </row>
    <row r="493" spans="7:12" x14ac:dyDescent="0.25">
      <c r="G493" s="30"/>
      <c r="H493" s="30"/>
      <c r="I493" s="30"/>
      <c r="J493" s="30"/>
      <c r="K493" s="30"/>
      <c r="L493" s="30"/>
    </row>
    <row r="494" spans="7:12" x14ac:dyDescent="0.25">
      <c r="G494" s="30"/>
      <c r="H494" s="30"/>
      <c r="I494" s="30"/>
      <c r="J494" s="30"/>
      <c r="K494" s="30"/>
      <c r="L494" s="30"/>
    </row>
    <row r="495" spans="7:12" x14ac:dyDescent="0.25">
      <c r="G495" s="30"/>
      <c r="H495" s="30"/>
      <c r="I495" s="30"/>
      <c r="J495" s="30"/>
      <c r="K495" s="30"/>
      <c r="L495" s="30"/>
    </row>
    <row r="496" spans="7:12" x14ac:dyDescent="0.25">
      <c r="G496" s="30"/>
      <c r="H496" s="30"/>
      <c r="I496" s="30"/>
      <c r="J496" s="30"/>
      <c r="K496" s="30"/>
      <c r="L496" s="30"/>
    </row>
    <row r="497" spans="7:12" x14ac:dyDescent="0.25">
      <c r="G497" s="30"/>
      <c r="H497" s="30"/>
      <c r="I497" s="30"/>
      <c r="J497" s="30"/>
      <c r="K497" s="30"/>
      <c r="L497" s="30"/>
    </row>
    <row r="498" spans="7:12" x14ac:dyDescent="0.25">
      <c r="G498" s="30"/>
      <c r="H498" s="30"/>
      <c r="I498" s="30"/>
      <c r="J498" s="30"/>
      <c r="K498" s="30"/>
      <c r="L498" s="30"/>
    </row>
    <row r="499" spans="7:12" x14ac:dyDescent="0.25">
      <c r="G499" s="30"/>
      <c r="H499" s="30"/>
      <c r="I499" s="30"/>
      <c r="J499" s="30"/>
      <c r="K499" s="30"/>
      <c r="L499" s="30"/>
    </row>
    <row r="500" spans="7:12" x14ac:dyDescent="0.25">
      <c r="G500" s="30"/>
      <c r="H500" s="30"/>
      <c r="I500" s="30"/>
      <c r="J500" s="30"/>
      <c r="K500" s="30"/>
      <c r="L500" s="30"/>
    </row>
    <row r="501" spans="7:12" x14ac:dyDescent="0.25">
      <c r="G501" s="30"/>
      <c r="H501" s="30"/>
      <c r="I501" s="30"/>
      <c r="J501" s="30"/>
      <c r="K501" s="30"/>
      <c r="L501" s="30"/>
    </row>
    <row r="502" spans="7:12" x14ac:dyDescent="0.25">
      <c r="G502" s="30"/>
      <c r="H502" s="30"/>
      <c r="I502" s="30"/>
      <c r="J502" s="30"/>
      <c r="K502" s="30"/>
      <c r="L502" s="30"/>
    </row>
    <row r="503" spans="7:12" x14ac:dyDescent="0.25">
      <c r="G503" s="30"/>
      <c r="H503" s="30"/>
      <c r="I503" s="30"/>
      <c r="J503" s="30"/>
      <c r="K503" s="30"/>
      <c r="L503" s="30"/>
    </row>
    <row r="504" spans="7:12" x14ac:dyDescent="0.25">
      <c r="G504" s="30"/>
      <c r="H504" s="30"/>
      <c r="I504" s="30"/>
      <c r="J504" s="30"/>
      <c r="K504" s="30"/>
      <c r="L504" s="30"/>
    </row>
    <row r="505" spans="7:12" x14ac:dyDescent="0.25">
      <c r="G505" s="30"/>
      <c r="H505" s="30"/>
      <c r="I505" s="30"/>
      <c r="J505" s="30"/>
      <c r="K505" s="30"/>
      <c r="L505" s="30"/>
    </row>
    <row r="506" spans="7:12" x14ac:dyDescent="0.25">
      <c r="G506" s="30"/>
      <c r="H506" s="30"/>
      <c r="I506" s="30"/>
      <c r="J506" s="30"/>
      <c r="K506" s="30"/>
      <c r="L506" s="30"/>
    </row>
    <row r="507" spans="7:12" x14ac:dyDescent="0.25">
      <c r="G507" s="30"/>
      <c r="H507" s="30"/>
      <c r="I507" s="30"/>
      <c r="J507" s="30"/>
      <c r="K507" s="30"/>
      <c r="L507" s="30"/>
    </row>
    <row r="508" spans="7:12" x14ac:dyDescent="0.25">
      <c r="G508" s="30"/>
      <c r="H508" s="30"/>
      <c r="I508" s="30"/>
      <c r="J508" s="30"/>
      <c r="K508" s="30"/>
      <c r="L508" s="30"/>
    </row>
    <row r="509" spans="7:12" x14ac:dyDescent="0.25">
      <c r="G509" s="30"/>
      <c r="H509" s="30"/>
      <c r="I509" s="30"/>
      <c r="J509" s="30"/>
      <c r="K509" s="30"/>
      <c r="L509" s="30"/>
    </row>
    <row r="510" spans="7:12" x14ac:dyDescent="0.25">
      <c r="G510" s="30"/>
      <c r="H510" s="30"/>
      <c r="I510" s="30"/>
      <c r="J510" s="30"/>
      <c r="K510" s="30"/>
      <c r="L510" s="30"/>
    </row>
    <row r="511" spans="7:12" x14ac:dyDescent="0.25">
      <c r="G511" s="30"/>
      <c r="H511" s="30"/>
      <c r="I511" s="30"/>
      <c r="J511" s="30"/>
      <c r="K511" s="30"/>
      <c r="L511" s="30"/>
    </row>
    <row r="512" spans="7:12" x14ac:dyDescent="0.25">
      <c r="G512" s="30"/>
      <c r="H512" s="30"/>
      <c r="I512" s="30"/>
      <c r="J512" s="30"/>
      <c r="K512" s="30"/>
      <c r="L512" s="30"/>
    </row>
    <row r="513" spans="7:12" x14ac:dyDescent="0.25">
      <c r="G513" s="30"/>
      <c r="H513" s="30"/>
      <c r="I513" s="30"/>
      <c r="J513" s="30"/>
      <c r="K513" s="30"/>
      <c r="L513" s="30"/>
    </row>
    <row r="514" spans="7:12" x14ac:dyDescent="0.25">
      <c r="G514" s="30"/>
      <c r="H514" s="30"/>
      <c r="I514" s="30"/>
      <c r="J514" s="30"/>
      <c r="K514" s="30"/>
      <c r="L514" s="30"/>
    </row>
    <row r="515" spans="7:12" x14ac:dyDescent="0.25">
      <c r="G515" s="30"/>
      <c r="H515" s="30"/>
      <c r="I515" s="30"/>
      <c r="J515" s="30"/>
      <c r="K515" s="30"/>
      <c r="L515" s="30"/>
    </row>
    <row r="516" spans="7:12" x14ac:dyDescent="0.25">
      <c r="G516" s="30"/>
      <c r="H516" s="30"/>
      <c r="I516" s="30"/>
      <c r="J516" s="30"/>
      <c r="K516" s="30"/>
      <c r="L516" s="30"/>
    </row>
    <row r="517" spans="7:12" x14ac:dyDescent="0.25">
      <c r="G517" s="30"/>
      <c r="H517" s="30"/>
      <c r="I517" s="30"/>
      <c r="J517" s="30"/>
      <c r="K517" s="30"/>
      <c r="L517" s="30"/>
    </row>
    <row r="518" spans="7:12" x14ac:dyDescent="0.25">
      <c r="G518" s="30"/>
      <c r="H518" s="30"/>
      <c r="I518" s="30"/>
      <c r="J518" s="30"/>
      <c r="K518" s="30"/>
      <c r="L518" s="30"/>
    </row>
    <row r="519" spans="7:12" x14ac:dyDescent="0.25">
      <c r="G519" s="30"/>
      <c r="H519" s="30"/>
      <c r="I519" s="30"/>
      <c r="J519" s="30"/>
      <c r="K519" s="30"/>
      <c r="L519" s="30"/>
    </row>
    <row r="520" spans="7:12" x14ac:dyDescent="0.25">
      <c r="G520" s="30"/>
      <c r="H520" s="30"/>
      <c r="I520" s="30"/>
      <c r="J520" s="30"/>
      <c r="K520" s="30"/>
      <c r="L520" s="30"/>
    </row>
    <row r="521" spans="7:12" x14ac:dyDescent="0.25">
      <c r="G521" s="30"/>
      <c r="H521" s="30"/>
      <c r="I521" s="30"/>
      <c r="J521" s="30"/>
      <c r="K521" s="30"/>
      <c r="L521" s="30"/>
    </row>
    <row r="522" spans="7:12" x14ac:dyDescent="0.25">
      <c r="G522" s="30"/>
      <c r="H522" s="30"/>
      <c r="I522" s="30"/>
      <c r="J522" s="30"/>
      <c r="K522" s="30"/>
      <c r="L522" s="30"/>
    </row>
    <row r="523" spans="7:12" x14ac:dyDescent="0.25">
      <c r="G523" s="30"/>
      <c r="H523" s="30"/>
      <c r="I523" s="30"/>
      <c r="J523" s="30"/>
      <c r="K523" s="30"/>
      <c r="L523" s="30"/>
    </row>
    <row r="524" spans="7:12" x14ac:dyDescent="0.25">
      <c r="G524" s="30"/>
      <c r="H524" s="30"/>
      <c r="I524" s="30"/>
      <c r="J524" s="30"/>
      <c r="K524" s="30"/>
      <c r="L524" s="30"/>
    </row>
    <row r="525" spans="7:12" x14ac:dyDescent="0.25">
      <c r="G525" s="30"/>
      <c r="H525" s="30"/>
      <c r="I525" s="30"/>
      <c r="J525" s="30"/>
      <c r="K525" s="30"/>
      <c r="L525" s="30"/>
    </row>
    <row r="526" spans="7:12" x14ac:dyDescent="0.25">
      <c r="G526" s="30"/>
      <c r="H526" s="30"/>
      <c r="I526" s="30"/>
      <c r="J526" s="30"/>
      <c r="K526" s="30"/>
      <c r="L526" s="30"/>
    </row>
    <row r="527" spans="7:12" x14ac:dyDescent="0.25">
      <c r="G527" s="30"/>
      <c r="H527" s="30"/>
      <c r="I527" s="30"/>
      <c r="J527" s="30"/>
      <c r="K527" s="30"/>
      <c r="L527" s="30"/>
    </row>
    <row r="528" spans="7:12" x14ac:dyDescent="0.25">
      <c r="G528" s="30"/>
      <c r="H528" s="30"/>
      <c r="I528" s="30"/>
      <c r="J528" s="30"/>
      <c r="K528" s="30"/>
      <c r="L528" s="30"/>
    </row>
    <row r="529" spans="7:12" x14ac:dyDescent="0.25">
      <c r="G529" s="30"/>
      <c r="H529" s="30"/>
      <c r="I529" s="30"/>
      <c r="J529" s="30"/>
      <c r="K529" s="30"/>
      <c r="L529" s="30"/>
    </row>
    <row r="530" spans="7:12" x14ac:dyDescent="0.25">
      <c r="G530" s="30"/>
      <c r="H530" s="30"/>
      <c r="I530" s="30"/>
      <c r="J530" s="30"/>
      <c r="K530" s="30"/>
      <c r="L530" s="30"/>
    </row>
    <row r="531" spans="7:12" x14ac:dyDescent="0.25">
      <c r="G531" s="30"/>
      <c r="H531" s="30"/>
      <c r="I531" s="30"/>
      <c r="J531" s="30"/>
      <c r="K531" s="30"/>
      <c r="L531" s="30"/>
    </row>
    <row r="532" spans="7:12" x14ac:dyDescent="0.25">
      <c r="G532" s="30"/>
      <c r="H532" s="30"/>
      <c r="I532" s="30"/>
      <c r="J532" s="30"/>
      <c r="K532" s="30"/>
      <c r="L532" s="30"/>
    </row>
    <row r="533" spans="7:12" x14ac:dyDescent="0.25">
      <c r="G533" s="30"/>
      <c r="H533" s="30"/>
      <c r="I533" s="30"/>
      <c r="J533" s="30"/>
      <c r="K533" s="30"/>
      <c r="L533" s="30"/>
    </row>
    <row r="534" spans="7:12" x14ac:dyDescent="0.25">
      <c r="G534" s="30"/>
      <c r="H534" s="30"/>
      <c r="I534" s="30"/>
      <c r="J534" s="30"/>
      <c r="K534" s="30"/>
      <c r="L534" s="30"/>
    </row>
    <row r="535" spans="7:12" x14ac:dyDescent="0.25">
      <c r="G535" s="30"/>
      <c r="H535" s="30"/>
      <c r="I535" s="30"/>
      <c r="J535" s="30"/>
      <c r="K535" s="30"/>
      <c r="L535" s="30"/>
    </row>
    <row r="536" spans="7:12" x14ac:dyDescent="0.25">
      <c r="G536" s="30"/>
      <c r="H536" s="30"/>
      <c r="I536" s="30"/>
      <c r="J536" s="30"/>
      <c r="K536" s="30"/>
      <c r="L536" s="30"/>
    </row>
    <row r="537" spans="7:12" x14ac:dyDescent="0.25">
      <c r="G537" s="30"/>
      <c r="H537" s="30"/>
      <c r="I537" s="30"/>
      <c r="J537" s="30"/>
      <c r="K537" s="30"/>
      <c r="L537" s="30"/>
    </row>
    <row r="538" spans="7:12" x14ac:dyDescent="0.25">
      <c r="G538" s="30"/>
      <c r="H538" s="30"/>
      <c r="I538" s="30"/>
      <c r="J538" s="30"/>
      <c r="K538" s="30"/>
      <c r="L538" s="30"/>
    </row>
    <row r="539" spans="7:12" x14ac:dyDescent="0.25">
      <c r="G539" s="30"/>
      <c r="H539" s="30"/>
      <c r="I539" s="30"/>
      <c r="J539" s="30"/>
      <c r="K539" s="30"/>
      <c r="L539" s="30"/>
    </row>
    <row r="540" spans="7:12" x14ac:dyDescent="0.25">
      <c r="G540" s="30"/>
      <c r="H540" s="30"/>
      <c r="I540" s="30"/>
      <c r="J540" s="30"/>
      <c r="K540" s="30"/>
      <c r="L540" s="30"/>
    </row>
    <row r="541" spans="7:12" x14ac:dyDescent="0.25">
      <c r="G541" s="30"/>
      <c r="H541" s="30"/>
      <c r="I541" s="30"/>
      <c r="J541" s="30"/>
      <c r="K541" s="30"/>
      <c r="L541" s="30"/>
    </row>
    <row r="542" spans="7:12" x14ac:dyDescent="0.25">
      <c r="G542" s="30"/>
      <c r="H542" s="30"/>
      <c r="I542" s="30"/>
      <c r="J542" s="30"/>
      <c r="K542" s="30"/>
      <c r="L542" s="30"/>
    </row>
    <row r="543" spans="7:12" x14ac:dyDescent="0.25">
      <c r="G543" s="30"/>
      <c r="H543" s="30"/>
      <c r="I543" s="30"/>
      <c r="J543" s="30"/>
      <c r="K543" s="30"/>
      <c r="L543" s="30"/>
    </row>
    <row r="544" spans="7:12" x14ac:dyDescent="0.25">
      <c r="G544" s="30"/>
      <c r="H544" s="30"/>
      <c r="I544" s="30"/>
      <c r="J544" s="30"/>
      <c r="K544" s="30"/>
      <c r="L544" s="30"/>
    </row>
    <row r="545" spans="7:12" x14ac:dyDescent="0.25">
      <c r="G545" s="30"/>
      <c r="H545" s="30"/>
      <c r="I545" s="30"/>
      <c r="J545" s="30"/>
      <c r="K545" s="30"/>
      <c r="L545" s="30"/>
    </row>
    <row r="546" spans="7:12" x14ac:dyDescent="0.25">
      <c r="G546" s="30"/>
      <c r="H546" s="30"/>
      <c r="I546" s="30"/>
      <c r="J546" s="30"/>
      <c r="K546" s="30"/>
      <c r="L546" s="30"/>
    </row>
    <row r="547" spans="7:12" x14ac:dyDescent="0.25">
      <c r="G547" s="30"/>
      <c r="H547" s="30"/>
      <c r="I547" s="30"/>
      <c r="J547" s="30"/>
      <c r="K547" s="30"/>
      <c r="L547" s="30"/>
    </row>
    <row r="548" spans="7:12" x14ac:dyDescent="0.25">
      <c r="G548" s="30"/>
      <c r="H548" s="30"/>
      <c r="I548" s="30"/>
      <c r="J548" s="30"/>
      <c r="K548" s="30"/>
      <c r="L548" s="30"/>
    </row>
    <row r="549" spans="7:12" x14ac:dyDescent="0.25">
      <c r="G549" s="30"/>
      <c r="H549" s="30"/>
      <c r="I549" s="30"/>
      <c r="J549" s="30"/>
      <c r="K549" s="30"/>
      <c r="L549" s="30"/>
    </row>
    <row r="550" spans="7:12" x14ac:dyDescent="0.25">
      <c r="G550" s="30"/>
      <c r="H550" s="30"/>
      <c r="I550" s="30"/>
      <c r="J550" s="30"/>
      <c r="K550" s="30"/>
      <c r="L550" s="30"/>
    </row>
    <row r="551" spans="7:12" x14ac:dyDescent="0.25">
      <c r="G551" s="30"/>
      <c r="H551" s="30"/>
      <c r="I551" s="30"/>
      <c r="J551" s="30"/>
      <c r="K551" s="30"/>
      <c r="L551" s="30"/>
    </row>
    <row r="552" spans="7:12" x14ac:dyDescent="0.25">
      <c r="G552" s="30"/>
      <c r="H552" s="30"/>
      <c r="I552" s="30"/>
      <c r="J552" s="30"/>
      <c r="K552" s="30"/>
      <c r="L552" s="30"/>
    </row>
    <row r="553" spans="7:12" x14ac:dyDescent="0.25">
      <c r="G553" s="30"/>
      <c r="H553" s="30"/>
      <c r="I553" s="30"/>
      <c r="J553" s="30"/>
      <c r="K553" s="30"/>
      <c r="L553" s="30"/>
    </row>
    <row r="554" spans="7:12" x14ac:dyDescent="0.25">
      <c r="G554" s="30"/>
      <c r="H554" s="30"/>
      <c r="I554" s="30"/>
      <c r="J554" s="30"/>
      <c r="K554" s="30"/>
      <c r="L554" s="30"/>
    </row>
    <row r="555" spans="7:12" x14ac:dyDescent="0.25">
      <c r="G555" s="30"/>
      <c r="H555" s="30"/>
      <c r="I555" s="30"/>
      <c r="J555" s="30"/>
      <c r="K555" s="30"/>
      <c r="L555" s="30"/>
    </row>
    <row r="556" spans="7:12" x14ac:dyDescent="0.25">
      <c r="G556" s="30"/>
      <c r="H556" s="30"/>
      <c r="I556" s="30"/>
      <c r="J556" s="30"/>
      <c r="K556" s="30"/>
      <c r="L556" s="30"/>
    </row>
    <row r="557" spans="7:12" x14ac:dyDescent="0.25">
      <c r="G557" s="30"/>
      <c r="H557" s="30"/>
      <c r="I557" s="30"/>
      <c r="J557" s="30"/>
      <c r="K557" s="30"/>
      <c r="L557" s="30"/>
    </row>
    <row r="558" spans="7:12" x14ac:dyDescent="0.25">
      <c r="G558" s="30"/>
      <c r="H558" s="30"/>
      <c r="I558" s="30"/>
      <c r="J558" s="30"/>
      <c r="K558" s="30"/>
      <c r="L558" s="30"/>
    </row>
    <row r="559" spans="7:12" x14ac:dyDescent="0.25">
      <c r="G559" s="30"/>
      <c r="H559" s="30"/>
      <c r="I559" s="30"/>
      <c r="J559" s="30"/>
      <c r="K559" s="30"/>
      <c r="L559" s="30"/>
    </row>
    <row r="560" spans="7:12" x14ac:dyDescent="0.25">
      <c r="G560" s="30"/>
      <c r="H560" s="30"/>
      <c r="I560" s="30"/>
      <c r="J560" s="30"/>
      <c r="K560" s="30"/>
      <c r="L560" s="30"/>
    </row>
    <row r="561" spans="7:12" x14ac:dyDescent="0.25">
      <c r="G561" s="30"/>
      <c r="H561" s="30"/>
      <c r="I561" s="30"/>
      <c r="J561" s="30"/>
      <c r="K561" s="30"/>
      <c r="L561" s="30"/>
    </row>
    <row r="562" spans="7:12" x14ac:dyDescent="0.25">
      <c r="G562" s="30"/>
      <c r="H562" s="30"/>
      <c r="I562" s="30"/>
      <c r="J562" s="30"/>
      <c r="K562" s="30"/>
      <c r="L562" s="30"/>
    </row>
    <row r="563" spans="7:12" x14ac:dyDescent="0.25">
      <c r="G563" s="30"/>
      <c r="H563" s="30"/>
      <c r="I563" s="30"/>
      <c r="J563" s="30"/>
      <c r="K563" s="30"/>
      <c r="L563" s="30"/>
    </row>
    <row r="564" spans="7:12" x14ac:dyDescent="0.25">
      <c r="G564" s="30"/>
      <c r="H564" s="30"/>
      <c r="I564" s="30"/>
      <c r="J564" s="30"/>
      <c r="K564" s="30"/>
      <c r="L564" s="30"/>
    </row>
    <row r="565" spans="7:12" x14ac:dyDescent="0.25">
      <c r="G565" s="30"/>
      <c r="H565" s="30"/>
      <c r="I565" s="30"/>
      <c r="J565" s="30"/>
      <c r="K565" s="30"/>
      <c r="L565" s="30"/>
    </row>
    <row r="566" spans="7:12" x14ac:dyDescent="0.25">
      <c r="G566" s="30"/>
      <c r="H566" s="30"/>
      <c r="I566" s="30"/>
      <c r="J566" s="30"/>
      <c r="K566" s="30"/>
      <c r="L566" s="30"/>
    </row>
    <row r="567" spans="7:12" x14ac:dyDescent="0.25">
      <c r="G567" s="30"/>
      <c r="H567" s="30"/>
      <c r="I567" s="30"/>
      <c r="J567" s="30"/>
      <c r="K567" s="30"/>
      <c r="L567" s="30"/>
    </row>
    <row r="568" spans="7:12" x14ac:dyDescent="0.25">
      <c r="G568" s="30"/>
      <c r="H568" s="30"/>
      <c r="I568" s="30"/>
      <c r="J568" s="30"/>
      <c r="K568" s="30"/>
      <c r="L568" s="30"/>
    </row>
    <row r="569" spans="7:12" x14ac:dyDescent="0.25">
      <c r="G569" s="30"/>
      <c r="H569" s="30"/>
      <c r="I569" s="30"/>
      <c r="J569" s="30"/>
      <c r="K569" s="30"/>
      <c r="L569" s="30"/>
    </row>
    <row r="570" spans="7:12" x14ac:dyDescent="0.25">
      <c r="G570" s="30"/>
      <c r="H570" s="30"/>
      <c r="I570" s="30"/>
      <c r="J570" s="30"/>
      <c r="K570" s="30"/>
      <c r="L570" s="30"/>
    </row>
    <row r="571" spans="7:12" x14ac:dyDescent="0.25">
      <c r="G571" s="30"/>
      <c r="H571" s="30"/>
      <c r="I571" s="30"/>
      <c r="J571" s="30"/>
      <c r="K571" s="30"/>
      <c r="L571" s="30"/>
    </row>
    <row r="572" spans="7:12" x14ac:dyDescent="0.25">
      <c r="G572" s="30"/>
      <c r="H572" s="30"/>
      <c r="I572" s="30"/>
      <c r="J572" s="30"/>
      <c r="K572" s="30"/>
      <c r="L572" s="30"/>
    </row>
    <row r="573" spans="7:12" x14ac:dyDescent="0.25">
      <c r="G573" s="30"/>
      <c r="H573" s="30"/>
      <c r="I573" s="30"/>
      <c r="J573" s="30"/>
      <c r="K573" s="30"/>
      <c r="L573" s="30"/>
    </row>
    <row r="574" spans="7:12" x14ac:dyDescent="0.25">
      <c r="G574" s="30"/>
      <c r="H574" s="30"/>
      <c r="I574" s="30"/>
      <c r="J574" s="30"/>
      <c r="K574" s="30"/>
      <c r="L574" s="30"/>
    </row>
    <row r="575" spans="7:12" x14ac:dyDescent="0.25">
      <c r="G575" s="30"/>
      <c r="H575" s="30"/>
      <c r="I575" s="30"/>
      <c r="J575" s="30"/>
      <c r="K575" s="30"/>
      <c r="L575" s="30"/>
    </row>
    <row r="576" spans="7:12" x14ac:dyDescent="0.25">
      <c r="G576" s="30"/>
      <c r="H576" s="30"/>
      <c r="I576" s="30"/>
      <c r="J576" s="30"/>
      <c r="K576" s="30"/>
      <c r="L576" s="30"/>
    </row>
    <row r="577" spans="7:12" x14ac:dyDescent="0.25">
      <c r="G577" s="30"/>
      <c r="H577" s="30"/>
      <c r="I577" s="30"/>
      <c r="J577" s="30"/>
      <c r="K577" s="30"/>
      <c r="L577" s="30"/>
    </row>
    <row r="578" spans="7:12" x14ac:dyDescent="0.25">
      <c r="G578" s="30"/>
      <c r="H578" s="30"/>
      <c r="I578" s="30"/>
      <c r="J578" s="30"/>
      <c r="K578" s="30"/>
      <c r="L578" s="30"/>
    </row>
    <row r="579" spans="7:12" x14ac:dyDescent="0.25">
      <c r="G579" s="30"/>
      <c r="H579" s="30"/>
      <c r="I579" s="30"/>
      <c r="J579" s="30"/>
      <c r="K579" s="30"/>
      <c r="L579" s="30"/>
    </row>
    <row r="580" spans="7:12" x14ac:dyDescent="0.25">
      <c r="G580" s="30"/>
      <c r="H580" s="30"/>
      <c r="I580" s="30"/>
      <c r="J580" s="30"/>
      <c r="K580" s="30"/>
      <c r="L580" s="30"/>
    </row>
    <row r="581" spans="7:12" x14ac:dyDescent="0.25">
      <c r="G581" s="30"/>
      <c r="H581" s="30"/>
      <c r="I581" s="30"/>
      <c r="J581" s="30"/>
      <c r="K581" s="30"/>
      <c r="L581" s="30"/>
    </row>
    <row r="582" spans="7:12" x14ac:dyDescent="0.25">
      <c r="G582" s="30"/>
      <c r="H582" s="30"/>
      <c r="I582" s="30"/>
      <c r="J582" s="30"/>
      <c r="K582" s="30"/>
      <c r="L582" s="30"/>
    </row>
    <row r="583" spans="7:12" x14ac:dyDescent="0.25">
      <c r="G583" s="30"/>
      <c r="H583" s="30"/>
      <c r="I583" s="30"/>
      <c r="J583" s="30"/>
      <c r="K583" s="30"/>
      <c r="L583" s="30"/>
    </row>
    <row r="584" spans="7:12" x14ac:dyDescent="0.25">
      <c r="G584" s="30"/>
      <c r="H584" s="30"/>
      <c r="I584" s="30"/>
      <c r="J584" s="30"/>
      <c r="K584" s="30"/>
      <c r="L584" s="30"/>
    </row>
    <row r="585" spans="7:12" x14ac:dyDescent="0.25">
      <c r="G585" s="30"/>
      <c r="H585" s="30"/>
      <c r="I585" s="30"/>
      <c r="J585" s="30"/>
      <c r="K585" s="30"/>
      <c r="L585" s="30"/>
    </row>
    <row r="586" spans="7:12" x14ac:dyDescent="0.25">
      <c r="G586" s="30"/>
      <c r="H586" s="30"/>
      <c r="I586" s="30"/>
      <c r="J586" s="30"/>
      <c r="K586" s="30"/>
      <c r="L586" s="30"/>
    </row>
    <row r="587" spans="7:12" x14ac:dyDescent="0.25">
      <c r="G587" s="30"/>
      <c r="H587" s="30"/>
      <c r="I587" s="30"/>
      <c r="J587" s="30"/>
      <c r="K587" s="30"/>
      <c r="L587" s="30"/>
    </row>
    <row r="588" spans="7:12" x14ac:dyDescent="0.25">
      <c r="G588" s="30"/>
      <c r="H588" s="30"/>
      <c r="I588" s="30"/>
      <c r="J588" s="30"/>
      <c r="K588" s="30"/>
      <c r="L588" s="30"/>
    </row>
    <row r="589" spans="7:12" x14ac:dyDescent="0.25">
      <c r="G589" s="30"/>
      <c r="H589" s="30"/>
      <c r="I589" s="30"/>
      <c r="J589" s="30"/>
      <c r="K589" s="30"/>
      <c r="L589" s="30"/>
    </row>
    <row r="590" spans="7:12" x14ac:dyDescent="0.25">
      <c r="G590" s="30"/>
      <c r="H590" s="30"/>
      <c r="I590" s="30"/>
      <c r="J590" s="30"/>
      <c r="K590" s="30"/>
      <c r="L590" s="30"/>
    </row>
    <row r="591" spans="7:12" x14ac:dyDescent="0.25">
      <c r="G591" s="30"/>
      <c r="H591" s="30"/>
      <c r="I591" s="30"/>
      <c r="J591" s="30"/>
      <c r="K591" s="30"/>
      <c r="L591" s="30"/>
    </row>
    <row r="592" spans="7:12" x14ac:dyDescent="0.25">
      <c r="G592" s="30"/>
      <c r="H592" s="30"/>
      <c r="I592" s="30"/>
      <c r="J592" s="30"/>
      <c r="K592" s="30"/>
      <c r="L592" s="30"/>
    </row>
    <row r="593" spans="7:12" x14ac:dyDescent="0.25">
      <c r="G593" s="30"/>
      <c r="H593" s="30"/>
      <c r="I593" s="30"/>
      <c r="J593" s="30"/>
      <c r="K593" s="30"/>
      <c r="L593" s="30"/>
    </row>
    <row r="594" spans="7:12" x14ac:dyDescent="0.25">
      <c r="G594" s="30"/>
      <c r="H594" s="30"/>
      <c r="I594" s="30"/>
      <c r="J594" s="30"/>
      <c r="K594" s="30"/>
      <c r="L594" s="30"/>
    </row>
    <row r="595" spans="7:12" x14ac:dyDescent="0.25">
      <c r="G595" s="30"/>
      <c r="H595" s="30"/>
      <c r="I595" s="30"/>
      <c r="J595" s="30"/>
      <c r="K595" s="30"/>
      <c r="L595" s="30"/>
    </row>
    <row r="596" spans="7:12" x14ac:dyDescent="0.25">
      <c r="G596" s="30"/>
      <c r="H596" s="30"/>
      <c r="I596" s="30"/>
      <c r="J596" s="30"/>
      <c r="K596" s="30"/>
      <c r="L596" s="30"/>
    </row>
    <row r="597" spans="7:12" x14ac:dyDescent="0.25">
      <c r="G597" s="30"/>
      <c r="H597" s="30"/>
      <c r="I597" s="30"/>
      <c r="J597" s="30"/>
      <c r="K597" s="30"/>
      <c r="L597" s="30"/>
    </row>
    <row r="598" spans="7:12" x14ac:dyDescent="0.25">
      <c r="G598" s="30"/>
      <c r="H598" s="30"/>
      <c r="I598" s="30"/>
      <c r="J598" s="30"/>
      <c r="K598" s="30"/>
      <c r="L598" s="30"/>
    </row>
    <row r="599" spans="7:12" x14ac:dyDescent="0.25">
      <c r="G599" s="30"/>
      <c r="H599" s="30"/>
      <c r="I599" s="30"/>
      <c r="J599" s="30"/>
      <c r="K599" s="30"/>
      <c r="L599" s="30"/>
    </row>
    <row r="600" spans="7:12" x14ac:dyDescent="0.25">
      <c r="G600" s="30"/>
      <c r="H600" s="30"/>
      <c r="I600" s="30"/>
      <c r="J600" s="30"/>
      <c r="K600" s="30"/>
      <c r="L600" s="30"/>
    </row>
    <row r="601" spans="7:12" x14ac:dyDescent="0.25">
      <c r="G601" s="30"/>
      <c r="H601" s="30"/>
      <c r="I601" s="30"/>
      <c r="J601" s="30"/>
      <c r="K601" s="30"/>
      <c r="L601" s="30"/>
    </row>
    <row r="602" spans="7:12" x14ac:dyDescent="0.25">
      <c r="G602" s="30"/>
      <c r="H602" s="30"/>
      <c r="I602" s="30"/>
      <c r="J602" s="30"/>
      <c r="K602" s="30"/>
      <c r="L602" s="30"/>
    </row>
    <row r="603" spans="7:12" x14ac:dyDescent="0.25">
      <c r="G603" s="30"/>
      <c r="H603" s="30"/>
      <c r="I603" s="30"/>
      <c r="J603" s="30"/>
      <c r="K603" s="30"/>
      <c r="L603" s="30"/>
    </row>
    <row r="604" spans="7:12" x14ac:dyDescent="0.25">
      <c r="G604" s="30"/>
      <c r="H604" s="30"/>
      <c r="I604" s="30"/>
      <c r="J604" s="30"/>
      <c r="K604" s="30"/>
      <c r="L604" s="30"/>
    </row>
    <row r="605" spans="7:12" x14ac:dyDescent="0.25">
      <c r="G605" s="30"/>
      <c r="H605" s="30"/>
      <c r="I605" s="30"/>
      <c r="J605" s="30"/>
      <c r="K605" s="30"/>
      <c r="L605" s="30"/>
    </row>
    <row r="606" spans="7:12" x14ac:dyDescent="0.25">
      <c r="G606" s="30"/>
      <c r="H606" s="30"/>
      <c r="I606" s="30"/>
      <c r="J606" s="30"/>
      <c r="K606" s="30"/>
      <c r="L606" s="30"/>
    </row>
    <row r="607" spans="7:12" x14ac:dyDescent="0.25">
      <c r="G607" s="30"/>
      <c r="H607" s="30"/>
      <c r="I607" s="30"/>
      <c r="J607" s="30"/>
      <c r="K607" s="30"/>
      <c r="L607" s="30"/>
    </row>
    <row r="608" spans="7:12" x14ac:dyDescent="0.25">
      <c r="G608" s="30"/>
      <c r="H608" s="30"/>
      <c r="I608" s="30"/>
      <c r="J608" s="30"/>
      <c r="K608" s="30"/>
      <c r="L608" s="30"/>
    </row>
    <row r="609" spans="7:12" x14ac:dyDescent="0.25">
      <c r="G609" s="30"/>
      <c r="H609" s="30"/>
      <c r="I609" s="30"/>
      <c r="J609" s="30"/>
      <c r="K609" s="30"/>
      <c r="L609" s="30"/>
    </row>
    <row r="610" spans="7:12" x14ac:dyDescent="0.25">
      <c r="G610" s="30"/>
      <c r="H610" s="30"/>
      <c r="I610" s="30"/>
      <c r="J610" s="30"/>
      <c r="K610" s="30"/>
      <c r="L610" s="30"/>
    </row>
    <row r="611" spans="7:12" x14ac:dyDescent="0.25">
      <c r="G611" s="30"/>
      <c r="H611" s="30"/>
      <c r="I611" s="30"/>
      <c r="J611" s="30"/>
      <c r="K611" s="30"/>
      <c r="L611" s="30"/>
    </row>
    <row r="612" spans="7:12" x14ac:dyDescent="0.25">
      <c r="G612" s="30"/>
      <c r="H612" s="30"/>
      <c r="I612" s="30"/>
      <c r="J612" s="30"/>
      <c r="K612" s="30"/>
      <c r="L612" s="30"/>
    </row>
    <row r="613" spans="7:12" x14ac:dyDescent="0.25">
      <c r="G613" s="30"/>
      <c r="H613" s="30"/>
      <c r="I613" s="30"/>
      <c r="J613" s="30"/>
      <c r="K613" s="30"/>
      <c r="L613" s="30"/>
    </row>
    <row r="614" spans="7:12" x14ac:dyDescent="0.25">
      <c r="G614" s="30"/>
      <c r="H614" s="30"/>
      <c r="I614" s="30"/>
      <c r="J614" s="30"/>
      <c r="K614" s="30"/>
      <c r="L614" s="30"/>
    </row>
    <row r="615" spans="7:12" x14ac:dyDescent="0.25">
      <c r="G615" s="30"/>
      <c r="H615" s="30"/>
      <c r="I615" s="30"/>
      <c r="J615" s="30"/>
      <c r="K615" s="30"/>
      <c r="L615" s="30"/>
    </row>
    <row r="616" spans="7:12" x14ac:dyDescent="0.25">
      <c r="G616" s="30"/>
      <c r="H616" s="30"/>
      <c r="I616" s="30"/>
      <c r="J616" s="30"/>
      <c r="K616" s="30"/>
      <c r="L616" s="30"/>
    </row>
    <row r="617" spans="7:12" x14ac:dyDescent="0.25">
      <c r="G617" s="30"/>
      <c r="H617" s="30"/>
      <c r="I617" s="30"/>
      <c r="J617" s="30"/>
      <c r="K617" s="30"/>
      <c r="L617" s="30"/>
    </row>
    <row r="618" spans="7:12" x14ac:dyDescent="0.25">
      <c r="G618" s="30"/>
      <c r="H618" s="30"/>
      <c r="I618" s="30"/>
      <c r="J618" s="30"/>
      <c r="K618" s="30"/>
      <c r="L618" s="30"/>
    </row>
    <row r="619" spans="7:12" x14ac:dyDescent="0.25">
      <c r="G619" s="30"/>
      <c r="H619" s="30"/>
      <c r="I619" s="30"/>
      <c r="J619" s="30"/>
      <c r="K619" s="30"/>
      <c r="L619" s="30"/>
    </row>
    <row r="620" spans="7:12" x14ac:dyDescent="0.25">
      <c r="G620" s="30"/>
      <c r="H620" s="30"/>
      <c r="I620" s="30"/>
      <c r="J620" s="30"/>
      <c r="K620" s="30"/>
      <c r="L620" s="30"/>
    </row>
    <row r="621" spans="7:12" x14ac:dyDescent="0.25">
      <c r="G621" s="30"/>
      <c r="H621" s="30"/>
      <c r="I621" s="30"/>
      <c r="J621" s="30"/>
      <c r="K621" s="30"/>
      <c r="L621" s="30"/>
    </row>
    <row r="622" spans="7:12" x14ac:dyDescent="0.25">
      <c r="G622" s="30"/>
      <c r="H622" s="30"/>
      <c r="I622" s="30"/>
      <c r="J622" s="30"/>
      <c r="K622" s="30"/>
      <c r="L622" s="30"/>
    </row>
    <row r="623" spans="7:12" x14ac:dyDescent="0.25">
      <c r="G623" s="30"/>
      <c r="H623" s="30"/>
      <c r="I623" s="30"/>
      <c r="J623" s="30"/>
      <c r="K623" s="30"/>
      <c r="L623" s="30"/>
    </row>
    <row r="624" spans="7:12" x14ac:dyDescent="0.25">
      <c r="G624" s="30"/>
      <c r="H624" s="30"/>
      <c r="I624" s="30"/>
      <c r="J624" s="30"/>
      <c r="K624" s="30"/>
      <c r="L624" s="30"/>
    </row>
    <row r="625" spans="7:12" x14ac:dyDescent="0.25">
      <c r="G625" s="30"/>
      <c r="H625" s="30"/>
      <c r="I625" s="30"/>
      <c r="J625" s="30"/>
      <c r="K625" s="30"/>
      <c r="L625" s="30"/>
    </row>
    <row r="626" spans="7:12" x14ac:dyDescent="0.25">
      <c r="G626" s="30"/>
      <c r="H626" s="30"/>
      <c r="I626" s="30"/>
      <c r="J626" s="30"/>
      <c r="K626" s="30"/>
      <c r="L626" s="30"/>
    </row>
    <row r="627" spans="7:12" x14ac:dyDescent="0.25">
      <c r="G627" s="30"/>
      <c r="H627" s="30"/>
      <c r="I627" s="30"/>
      <c r="J627" s="30"/>
      <c r="K627" s="30"/>
      <c r="L627" s="30"/>
    </row>
    <row r="628" spans="7:12" x14ac:dyDescent="0.25">
      <c r="G628" s="30"/>
      <c r="H628" s="30"/>
      <c r="I628" s="30"/>
      <c r="J628" s="30"/>
      <c r="K628" s="30"/>
      <c r="L628" s="30"/>
    </row>
    <row r="629" spans="7:12" x14ac:dyDescent="0.25">
      <c r="G629" s="30"/>
      <c r="H629" s="30"/>
      <c r="I629" s="30"/>
      <c r="J629" s="30"/>
      <c r="K629" s="30"/>
      <c r="L629" s="30"/>
    </row>
    <row r="630" spans="7:12" x14ac:dyDescent="0.25">
      <c r="G630" s="30"/>
      <c r="H630" s="30"/>
      <c r="I630" s="30"/>
      <c r="J630" s="30"/>
      <c r="K630" s="30"/>
      <c r="L630" s="30"/>
    </row>
    <row r="631" spans="7:12" x14ac:dyDescent="0.25">
      <c r="G631" s="30"/>
      <c r="H631" s="30"/>
      <c r="I631" s="30"/>
      <c r="J631" s="30"/>
      <c r="K631" s="30"/>
      <c r="L631" s="30"/>
    </row>
    <row r="632" spans="7:12" x14ac:dyDescent="0.25">
      <c r="G632" s="30"/>
      <c r="H632" s="30"/>
      <c r="I632" s="30"/>
      <c r="J632" s="30"/>
      <c r="K632" s="30"/>
      <c r="L632" s="30"/>
    </row>
    <row r="633" spans="7:12" x14ac:dyDescent="0.25">
      <c r="G633" s="30"/>
      <c r="H633" s="30"/>
      <c r="I633" s="30"/>
      <c r="J633" s="30"/>
      <c r="K633" s="30"/>
      <c r="L633" s="30"/>
    </row>
    <row r="634" spans="7:12" x14ac:dyDescent="0.25">
      <c r="G634" s="30"/>
      <c r="H634" s="30"/>
      <c r="I634" s="30"/>
      <c r="J634" s="30"/>
      <c r="K634" s="30"/>
      <c r="L634" s="30"/>
    </row>
    <row r="635" spans="7:12" x14ac:dyDescent="0.25">
      <c r="G635" s="30"/>
      <c r="H635" s="30"/>
      <c r="I635" s="30"/>
      <c r="J635" s="30"/>
      <c r="K635" s="30"/>
      <c r="L635" s="30"/>
    </row>
    <row r="636" spans="7:12" x14ac:dyDescent="0.25">
      <c r="G636" s="30"/>
      <c r="H636" s="30"/>
      <c r="I636" s="30"/>
      <c r="J636" s="30"/>
      <c r="K636" s="30"/>
      <c r="L636" s="30"/>
    </row>
    <row r="637" spans="7:12" x14ac:dyDescent="0.25">
      <c r="G637" s="30"/>
      <c r="H637" s="30"/>
      <c r="I637" s="30"/>
      <c r="J637" s="30"/>
      <c r="K637" s="30"/>
      <c r="L637" s="30"/>
    </row>
    <row r="638" spans="7:12" x14ac:dyDescent="0.25">
      <c r="G638" s="30"/>
      <c r="H638" s="30"/>
      <c r="I638" s="30"/>
      <c r="J638" s="30"/>
      <c r="K638" s="30"/>
      <c r="L638" s="30"/>
    </row>
    <row r="639" spans="7:12" x14ac:dyDescent="0.25">
      <c r="G639" s="30"/>
      <c r="H639" s="30"/>
      <c r="I639" s="30"/>
      <c r="J639" s="30"/>
      <c r="K639" s="30"/>
      <c r="L639" s="30"/>
    </row>
    <row r="640" spans="7:12" x14ac:dyDescent="0.25">
      <c r="G640" s="30"/>
      <c r="H640" s="30"/>
      <c r="I640" s="30"/>
      <c r="J640" s="30"/>
      <c r="K640" s="30"/>
      <c r="L640" s="30"/>
    </row>
    <row r="641" spans="7:12" x14ac:dyDescent="0.25">
      <c r="G641" s="30"/>
      <c r="H641" s="30"/>
      <c r="I641" s="30"/>
      <c r="J641" s="30"/>
      <c r="K641" s="30"/>
      <c r="L641" s="30"/>
    </row>
    <row r="642" spans="7:12" x14ac:dyDescent="0.25">
      <c r="G642" s="30"/>
      <c r="H642" s="30"/>
      <c r="I642" s="30"/>
      <c r="J642" s="30"/>
      <c r="K642" s="30"/>
      <c r="L642" s="30"/>
    </row>
    <row r="643" spans="7:12" x14ac:dyDescent="0.25">
      <c r="G643" s="30"/>
      <c r="H643" s="30"/>
      <c r="I643" s="30"/>
      <c r="J643" s="30"/>
      <c r="K643" s="30"/>
      <c r="L643" s="30"/>
    </row>
    <row r="644" spans="7:12" x14ac:dyDescent="0.25">
      <c r="G644" s="30"/>
      <c r="H644" s="30"/>
      <c r="I644" s="30"/>
      <c r="J644" s="30"/>
      <c r="K644" s="30"/>
      <c r="L644" s="30"/>
    </row>
    <row r="645" spans="7:12" x14ac:dyDescent="0.25">
      <c r="G645" s="30"/>
      <c r="H645" s="30"/>
      <c r="I645" s="30"/>
      <c r="J645" s="30"/>
      <c r="K645" s="30"/>
      <c r="L645" s="30"/>
    </row>
    <row r="646" spans="7:12" x14ac:dyDescent="0.25">
      <c r="G646" s="30"/>
      <c r="H646" s="30"/>
      <c r="I646" s="30"/>
      <c r="J646" s="30"/>
      <c r="K646" s="30"/>
      <c r="L646" s="30"/>
    </row>
    <row r="647" spans="7:12" x14ac:dyDescent="0.25">
      <c r="G647" s="30"/>
      <c r="H647" s="30"/>
      <c r="I647" s="30"/>
      <c r="J647" s="30"/>
      <c r="K647" s="30"/>
      <c r="L647" s="30"/>
    </row>
    <row r="648" spans="7:12" x14ac:dyDescent="0.25">
      <c r="G648" s="30"/>
      <c r="H648" s="30"/>
      <c r="I648" s="30"/>
      <c r="J648" s="30"/>
      <c r="K648" s="30"/>
      <c r="L648" s="30"/>
    </row>
    <row r="649" spans="7:12" x14ac:dyDescent="0.25">
      <c r="G649" s="30"/>
      <c r="H649" s="30"/>
      <c r="I649" s="30"/>
      <c r="J649" s="30"/>
      <c r="K649" s="30"/>
      <c r="L649" s="30"/>
    </row>
    <row r="650" spans="7:12" x14ac:dyDescent="0.25">
      <c r="G650" s="30"/>
      <c r="H650" s="30"/>
      <c r="I650" s="30"/>
      <c r="J650" s="30"/>
      <c r="K650" s="30"/>
      <c r="L650" s="30"/>
    </row>
    <row r="651" spans="7:12" x14ac:dyDescent="0.25">
      <c r="G651" s="30"/>
      <c r="H651" s="30"/>
      <c r="I651" s="30"/>
      <c r="J651" s="30"/>
      <c r="K651" s="30"/>
      <c r="L651" s="30"/>
    </row>
    <row r="652" spans="7:12" x14ac:dyDescent="0.25">
      <c r="G652" s="30"/>
      <c r="H652" s="30"/>
      <c r="I652" s="30"/>
      <c r="J652" s="30"/>
      <c r="K652" s="30"/>
      <c r="L652" s="30"/>
    </row>
    <row r="653" spans="7:12" x14ac:dyDescent="0.25">
      <c r="G653" s="30"/>
      <c r="H653" s="30"/>
      <c r="I653" s="30"/>
      <c r="J653" s="30"/>
      <c r="K653" s="30"/>
      <c r="L653" s="30"/>
    </row>
    <row r="654" spans="7:12" x14ac:dyDescent="0.25">
      <c r="G654" s="30"/>
      <c r="H654" s="30"/>
      <c r="I654" s="30"/>
      <c r="J654" s="30"/>
      <c r="K654" s="30"/>
      <c r="L654" s="30"/>
    </row>
    <row r="655" spans="7:12" x14ac:dyDescent="0.25">
      <c r="G655" s="30"/>
      <c r="H655" s="30"/>
      <c r="I655" s="30"/>
      <c r="J655" s="30"/>
      <c r="K655" s="30"/>
      <c r="L655" s="30"/>
    </row>
    <row r="656" spans="7:12" x14ac:dyDescent="0.25">
      <c r="G656" s="30"/>
      <c r="H656" s="30"/>
      <c r="I656" s="30"/>
      <c r="J656" s="30"/>
      <c r="K656" s="30"/>
      <c r="L656" s="30"/>
    </row>
    <row r="657" spans="7:12" x14ac:dyDescent="0.25">
      <c r="G657" s="30"/>
      <c r="H657" s="30"/>
      <c r="I657" s="30"/>
      <c r="J657" s="30"/>
      <c r="K657" s="30"/>
      <c r="L657" s="30"/>
    </row>
    <row r="658" spans="7:12" x14ac:dyDescent="0.25">
      <c r="G658" s="30"/>
      <c r="H658" s="30"/>
      <c r="I658" s="30"/>
      <c r="J658" s="30"/>
      <c r="K658" s="30"/>
      <c r="L658" s="30"/>
    </row>
    <row r="659" spans="7:12" x14ac:dyDescent="0.25">
      <c r="G659" s="30"/>
      <c r="H659" s="30"/>
      <c r="I659" s="30"/>
      <c r="J659" s="30"/>
      <c r="K659" s="30"/>
      <c r="L659" s="30"/>
    </row>
    <row r="660" spans="7:12" x14ac:dyDescent="0.25">
      <c r="G660" s="30"/>
      <c r="H660" s="30"/>
      <c r="I660" s="30"/>
      <c r="J660" s="30"/>
      <c r="K660" s="30"/>
      <c r="L660" s="30"/>
    </row>
    <row r="661" spans="7:12" x14ac:dyDescent="0.25">
      <c r="G661" s="30"/>
      <c r="H661" s="30"/>
      <c r="I661" s="30"/>
      <c r="J661" s="30"/>
      <c r="K661" s="30"/>
      <c r="L661" s="30"/>
    </row>
    <row r="662" spans="7:12" x14ac:dyDescent="0.25">
      <c r="G662" s="30"/>
      <c r="H662" s="30"/>
      <c r="I662" s="30"/>
      <c r="J662" s="30"/>
      <c r="K662" s="30"/>
      <c r="L662" s="30"/>
    </row>
    <row r="663" spans="7:12" x14ac:dyDescent="0.25">
      <c r="G663" s="30"/>
      <c r="H663" s="30"/>
      <c r="I663" s="30"/>
      <c r="J663" s="30"/>
      <c r="K663" s="30"/>
      <c r="L663" s="30"/>
    </row>
    <row r="664" spans="7:12" x14ac:dyDescent="0.25">
      <c r="G664" s="30"/>
      <c r="H664" s="30"/>
      <c r="I664" s="30"/>
      <c r="J664" s="30"/>
      <c r="K664" s="30"/>
      <c r="L664" s="30"/>
    </row>
    <row r="665" spans="7:12" x14ac:dyDescent="0.25">
      <c r="G665" s="30"/>
      <c r="H665" s="30"/>
      <c r="I665" s="30"/>
      <c r="J665" s="30"/>
      <c r="K665" s="30"/>
      <c r="L665" s="30"/>
    </row>
    <row r="666" spans="7:12" x14ac:dyDescent="0.25">
      <c r="G666" s="30"/>
      <c r="H666" s="30"/>
      <c r="I666" s="30"/>
      <c r="J666" s="30"/>
      <c r="K666" s="30"/>
      <c r="L666" s="30"/>
    </row>
    <row r="667" spans="7:12" x14ac:dyDescent="0.25">
      <c r="G667" s="30"/>
      <c r="H667" s="30"/>
      <c r="I667" s="30"/>
      <c r="J667" s="30"/>
      <c r="K667" s="30"/>
      <c r="L667" s="30"/>
    </row>
    <row r="668" spans="7:12" x14ac:dyDescent="0.25">
      <c r="G668" s="30"/>
      <c r="H668" s="30"/>
      <c r="I668" s="30"/>
      <c r="J668" s="30"/>
      <c r="K668" s="30"/>
      <c r="L668" s="30"/>
    </row>
    <row r="669" spans="7:12" x14ac:dyDescent="0.25">
      <c r="G669" s="30"/>
      <c r="H669" s="30"/>
      <c r="I669" s="30"/>
      <c r="J669" s="30"/>
      <c r="K669" s="30"/>
      <c r="L669" s="30"/>
    </row>
    <row r="670" spans="7:12" x14ac:dyDescent="0.25">
      <c r="G670" s="30"/>
      <c r="H670" s="30"/>
      <c r="I670" s="30"/>
      <c r="J670" s="30"/>
      <c r="K670" s="30"/>
      <c r="L670" s="30"/>
    </row>
    <row r="671" spans="7:12" x14ac:dyDescent="0.25">
      <c r="G671" s="30"/>
      <c r="H671" s="30"/>
      <c r="I671" s="30"/>
      <c r="J671" s="30"/>
      <c r="K671" s="30"/>
      <c r="L671" s="30"/>
    </row>
    <row r="672" spans="7:12" x14ac:dyDescent="0.25">
      <c r="G672" s="30"/>
      <c r="H672" s="30"/>
      <c r="I672" s="30"/>
      <c r="J672" s="30"/>
      <c r="K672" s="30"/>
      <c r="L672" s="30"/>
    </row>
    <row r="673" spans="7:12" x14ac:dyDescent="0.25">
      <c r="G673" s="30"/>
      <c r="H673" s="30"/>
      <c r="I673" s="30"/>
      <c r="J673" s="30"/>
      <c r="K673" s="30"/>
      <c r="L673" s="30"/>
    </row>
    <row r="674" spans="7:12" x14ac:dyDescent="0.25">
      <c r="G674" s="30"/>
      <c r="H674" s="30"/>
      <c r="I674" s="30"/>
      <c r="J674" s="30"/>
      <c r="K674" s="30"/>
      <c r="L674" s="30"/>
    </row>
    <row r="675" spans="7:12" x14ac:dyDescent="0.25">
      <c r="G675" s="30"/>
      <c r="H675" s="30"/>
      <c r="I675" s="30"/>
      <c r="J675" s="30"/>
      <c r="K675" s="30"/>
      <c r="L675" s="30"/>
    </row>
    <row r="676" spans="7:12" x14ac:dyDescent="0.25">
      <c r="G676" s="30"/>
      <c r="H676" s="30"/>
      <c r="I676" s="30"/>
      <c r="J676" s="30"/>
      <c r="K676" s="30"/>
      <c r="L676" s="30"/>
    </row>
    <row r="677" spans="7:12" x14ac:dyDescent="0.25">
      <c r="G677" s="30"/>
      <c r="H677" s="30"/>
      <c r="I677" s="30"/>
      <c r="J677" s="30"/>
      <c r="K677" s="30"/>
      <c r="L677" s="30"/>
    </row>
    <row r="678" spans="7:12" x14ac:dyDescent="0.25">
      <c r="G678" s="30"/>
      <c r="H678" s="30"/>
      <c r="I678" s="30"/>
      <c r="J678" s="30"/>
      <c r="K678" s="30"/>
      <c r="L678" s="30"/>
    </row>
    <row r="679" spans="7:12" x14ac:dyDescent="0.25">
      <c r="G679" s="30"/>
      <c r="H679" s="30"/>
      <c r="I679" s="30"/>
      <c r="J679" s="30"/>
      <c r="K679" s="30"/>
      <c r="L679" s="30"/>
    </row>
    <row r="680" spans="7:12" x14ac:dyDescent="0.25">
      <c r="G680" s="30"/>
      <c r="H680" s="30"/>
      <c r="I680" s="30"/>
      <c r="J680" s="30"/>
      <c r="K680" s="30"/>
      <c r="L680" s="30"/>
    </row>
    <row r="681" spans="7:12" x14ac:dyDescent="0.25">
      <c r="G681" s="30"/>
      <c r="H681" s="30"/>
      <c r="I681" s="30"/>
      <c r="J681" s="30"/>
      <c r="K681" s="30"/>
      <c r="L681" s="30"/>
    </row>
    <row r="682" spans="7:12" x14ac:dyDescent="0.25">
      <c r="G682" s="30"/>
      <c r="H682" s="30"/>
      <c r="I682" s="30"/>
      <c r="J682" s="30"/>
      <c r="K682" s="30"/>
      <c r="L682" s="30"/>
    </row>
    <row r="683" spans="7:12" x14ac:dyDescent="0.25">
      <c r="G683" s="30"/>
      <c r="H683" s="30"/>
      <c r="I683" s="30"/>
      <c r="J683" s="30"/>
      <c r="K683" s="30"/>
      <c r="L683" s="30"/>
    </row>
    <row r="684" spans="7:12" x14ac:dyDescent="0.25">
      <c r="G684" s="30"/>
      <c r="H684" s="30"/>
      <c r="I684" s="30"/>
      <c r="J684" s="30"/>
      <c r="K684" s="30"/>
      <c r="L684" s="30"/>
    </row>
    <row r="685" spans="7:12" x14ac:dyDescent="0.25">
      <c r="G685" s="30"/>
      <c r="H685" s="30"/>
      <c r="I685" s="30"/>
      <c r="J685" s="30"/>
      <c r="K685" s="30"/>
      <c r="L685" s="30"/>
    </row>
    <row r="686" spans="7:12" x14ac:dyDescent="0.25">
      <c r="G686" s="30"/>
      <c r="H686" s="30"/>
      <c r="I686" s="30"/>
      <c r="J686" s="30"/>
      <c r="K686" s="30"/>
      <c r="L686" s="30"/>
    </row>
    <row r="687" spans="7:12" x14ac:dyDescent="0.25">
      <c r="G687" s="30"/>
      <c r="H687" s="30"/>
      <c r="I687" s="30"/>
      <c r="J687" s="30"/>
      <c r="K687" s="30"/>
      <c r="L687" s="30"/>
    </row>
    <row r="688" spans="7:12" x14ac:dyDescent="0.25">
      <c r="G688" s="30"/>
      <c r="H688" s="30"/>
      <c r="I688" s="30"/>
      <c r="J688" s="30"/>
      <c r="K688" s="30"/>
      <c r="L688" s="30"/>
    </row>
    <row r="689" spans="7:12" x14ac:dyDescent="0.25">
      <c r="G689" s="30"/>
      <c r="H689" s="30"/>
      <c r="I689" s="30"/>
      <c r="J689" s="30"/>
      <c r="K689" s="30"/>
      <c r="L689" s="30"/>
    </row>
    <row r="690" spans="7:12" x14ac:dyDescent="0.25">
      <c r="G690" s="30"/>
      <c r="H690" s="30"/>
      <c r="I690" s="30"/>
      <c r="J690" s="30"/>
      <c r="K690" s="30"/>
      <c r="L690" s="30"/>
    </row>
    <row r="691" spans="7:12" x14ac:dyDescent="0.25">
      <c r="G691" s="30"/>
      <c r="H691" s="30"/>
      <c r="I691" s="30"/>
      <c r="J691" s="30"/>
      <c r="K691" s="30"/>
      <c r="L691" s="30"/>
    </row>
    <row r="692" spans="7:12" x14ac:dyDescent="0.25">
      <c r="G692" s="30"/>
      <c r="H692" s="30"/>
      <c r="I692" s="30"/>
      <c r="J692" s="30"/>
      <c r="K692" s="30"/>
      <c r="L692" s="30"/>
    </row>
    <row r="693" spans="7:12" x14ac:dyDescent="0.25">
      <c r="G693" s="30"/>
      <c r="H693" s="30"/>
      <c r="I693" s="30"/>
      <c r="J693" s="30"/>
      <c r="K693" s="30"/>
      <c r="L693" s="30"/>
    </row>
    <row r="694" spans="7:12" x14ac:dyDescent="0.25">
      <c r="G694" s="30"/>
      <c r="H694" s="30"/>
      <c r="I694" s="30"/>
      <c r="J694" s="30"/>
      <c r="K694" s="30"/>
      <c r="L694" s="30"/>
    </row>
    <row r="695" spans="7:12" x14ac:dyDescent="0.25">
      <c r="G695" s="30"/>
      <c r="H695" s="30"/>
      <c r="I695" s="30"/>
      <c r="J695" s="30"/>
      <c r="K695" s="30"/>
      <c r="L695" s="30"/>
    </row>
    <row r="696" spans="7:12" x14ac:dyDescent="0.25">
      <c r="G696" s="30"/>
      <c r="H696" s="30"/>
      <c r="I696" s="30"/>
      <c r="J696" s="30"/>
      <c r="K696" s="30"/>
      <c r="L696" s="30"/>
    </row>
    <row r="697" spans="7:12" x14ac:dyDescent="0.25">
      <c r="G697" s="30"/>
      <c r="H697" s="30"/>
      <c r="I697" s="30"/>
      <c r="J697" s="30"/>
      <c r="K697" s="30"/>
      <c r="L697" s="30"/>
    </row>
    <row r="698" spans="7:12" x14ac:dyDescent="0.25">
      <c r="G698" s="30"/>
      <c r="H698" s="30"/>
      <c r="I698" s="30"/>
      <c r="J698" s="30"/>
      <c r="K698" s="30"/>
      <c r="L698" s="30"/>
    </row>
    <row r="699" spans="7:12" x14ac:dyDescent="0.25">
      <c r="G699" s="30"/>
      <c r="H699" s="30"/>
      <c r="I699" s="30"/>
      <c r="J699" s="30"/>
      <c r="K699" s="30"/>
      <c r="L699" s="30"/>
    </row>
    <row r="700" spans="7:12" x14ac:dyDescent="0.25">
      <c r="G700" s="30"/>
      <c r="H700" s="30"/>
      <c r="I700" s="30"/>
      <c r="J700" s="30"/>
      <c r="K700" s="30"/>
      <c r="L700" s="30"/>
    </row>
    <row r="701" spans="7:12" x14ac:dyDescent="0.25">
      <c r="G701" s="30"/>
      <c r="H701" s="30"/>
      <c r="I701" s="30"/>
      <c r="J701" s="30"/>
      <c r="K701" s="30"/>
      <c r="L701" s="30"/>
    </row>
    <row r="702" spans="7:12" x14ac:dyDescent="0.25">
      <c r="G702" s="30"/>
      <c r="H702" s="30"/>
      <c r="I702" s="30"/>
      <c r="J702" s="30"/>
      <c r="K702" s="30"/>
      <c r="L702" s="30"/>
    </row>
    <row r="703" spans="7:12" x14ac:dyDescent="0.25">
      <c r="G703" s="30"/>
      <c r="H703" s="30"/>
      <c r="I703" s="30"/>
      <c r="J703" s="30"/>
      <c r="K703" s="30"/>
      <c r="L703" s="30"/>
    </row>
    <row r="704" spans="7:12" x14ac:dyDescent="0.25">
      <c r="G704" s="30"/>
      <c r="H704" s="30"/>
      <c r="I704" s="30"/>
      <c r="J704" s="30"/>
      <c r="K704" s="30"/>
      <c r="L704" s="30"/>
    </row>
    <row r="705" spans="7:12" x14ac:dyDescent="0.25">
      <c r="G705" s="30"/>
      <c r="H705" s="30"/>
      <c r="I705" s="30"/>
      <c r="J705" s="30"/>
      <c r="K705" s="30"/>
      <c r="L705" s="30"/>
    </row>
    <row r="706" spans="7:12" x14ac:dyDescent="0.25">
      <c r="G706" s="30"/>
      <c r="H706" s="30"/>
      <c r="I706" s="30"/>
      <c r="J706" s="30"/>
      <c r="K706" s="30"/>
      <c r="L706" s="30"/>
    </row>
    <row r="707" spans="7:12" x14ac:dyDescent="0.25">
      <c r="G707" s="30"/>
      <c r="H707" s="30"/>
      <c r="I707" s="30"/>
      <c r="J707" s="30"/>
      <c r="K707" s="30"/>
      <c r="L707" s="30"/>
    </row>
    <row r="708" spans="7:12" x14ac:dyDescent="0.25">
      <c r="G708" s="30"/>
      <c r="H708" s="30"/>
      <c r="I708" s="30"/>
      <c r="J708" s="30"/>
      <c r="K708" s="30"/>
      <c r="L708" s="30"/>
    </row>
    <row r="709" spans="7:12" x14ac:dyDescent="0.25">
      <c r="G709" s="30"/>
      <c r="H709" s="30"/>
      <c r="I709" s="30"/>
      <c r="J709" s="30"/>
      <c r="K709" s="30"/>
      <c r="L709" s="30"/>
    </row>
    <row r="710" spans="7:12" x14ac:dyDescent="0.25">
      <c r="G710" s="30"/>
      <c r="H710" s="30"/>
      <c r="I710" s="30"/>
      <c r="J710" s="30"/>
      <c r="K710" s="30"/>
      <c r="L710" s="30"/>
    </row>
    <row r="711" spans="7:12" x14ac:dyDescent="0.25">
      <c r="G711" s="30"/>
      <c r="H711" s="30"/>
      <c r="I711" s="30"/>
      <c r="J711" s="30"/>
      <c r="K711" s="30"/>
      <c r="L711" s="30"/>
    </row>
    <row r="712" spans="7:12" x14ac:dyDescent="0.25">
      <c r="G712" s="30"/>
      <c r="H712" s="30"/>
      <c r="I712" s="30"/>
      <c r="J712" s="30"/>
      <c r="K712" s="30"/>
      <c r="L712" s="30"/>
    </row>
    <row r="713" spans="7:12" x14ac:dyDescent="0.25">
      <c r="G713" s="30"/>
      <c r="H713" s="30"/>
      <c r="I713" s="30"/>
      <c r="J713" s="30"/>
      <c r="K713" s="30"/>
      <c r="L713" s="30"/>
    </row>
    <row r="714" spans="7:12" x14ac:dyDescent="0.25">
      <c r="G714" s="30"/>
      <c r="H714" s="30"/>
      <c r="I714" s="30"/>
      <c r="J714" s="30"/>
      <c r="K714" s="30"/>
      <c r="L714" s="30"/>
    </row>
    <row r="715" spans="7:12" x14ac:dyDescent="0.25">
      <c r="G715" s="30"/>
      <c r="H715" s="30"/>
      <c r="I715" s="30"/>
      <c r="J715" s="30"/>
      <c r="K715" s="30"/>
      <c r="L715" s="30"/>
    </row>
    <row r="716" spans="7:12" x14ac:dyDescent="0.25">
      <c r="G716" s="30"/>
      <c r="H716" s="30"/>
      <c r="I716" s="30"/>
      <c r="J716" s="30"/>
      <c r="K716" s="30"/>
      <c r="L716" s="30"/>
    </row>
    <row r="717" spans="7:12" x14ac:dyDescent="0.25">
      <c r="G717" s="30"/>
      <c r="H717" s="30"/>
      <c r="I717" s="30"/>
      <c r="J717" s="30"/>
      <c r="K717" s="30"/>
      <c r="L717" s="30"/>
    </row>
    <row r="718" spans="7:12" x14ac:dyDescent="0.25">
      <c r="G718" s="30"/>
      <c r="H718" s="30"/>
      <c r="I718" s="30"/>
      <c r="J718" s="30"/>
      <c r="K718" s="30"/>
      <c r="L718" s="30"/>
    </row>
    <row r="719" spans="7:12" x14ac:dyDescent="0.25">
      <c r="G719" s="30"/>
      <c r="H719" s="30"/>
      <c r="I719" s="30"/>
      <c r="J719" s="30"/>
      <c r="K719" s="30"/>
      <c r="L719" s="30"/>
    </row>
    <row r="720" spans="7:12" x14ac:dyDescent="0.25">
      <c r="G720" s="30"/>
      <c r="H720" s="30"/>
      <c r="I720" s="30"/>
      <c r="J720" s="30"/>
      <c r="K720" s="30"/>
      <c r="L720" s="30"/>
    </row>
    <row r="721" spans="7:12" x14ac:dyDescent="0.25">
      <c r="G721" s="30"/>
      <c r="H721" s="30"/>
      <c r="I721" s="30"/>
      <c r="J721" s="30"/>
      <c r="K721" s="30"/>
      <c r="L721" s="30"/>
    </row>
    <row r="722" spans="7:12" x14ac:dyDescent="0.25">
      <c r="G722" s="30"/>
      <c r="H722" s="30"/>
      <c r="I722" s="30"/>
      <c r="J722" s="30"/>
      <c r="K722" s="30"/>
      <c r="L722" s="30"/>
    </row>
    <row r="723" spans="7:12" x14ac:dyDescent="0.25">
      <c r="G723" s="30"/>
      <c r="H723" s="30"/>
      <c r="I723" s="30"/>
      <c r="J723" s="30"/>
      <c r="K723" s="30"/>
      <c r="L723" s="30"/>
    </row>
    <row r="724" spans="7:12" x14ac:dyDescent="0.25">
      <c r="G724" s="30"/>
      <c r="H724" s="30"/>
      <c r="I724" s="30"/>
      <c r="J724" s="30"/>
      <c r="K724" s="30"/>
      <c r="L724" s="30"/>
    </row>
    <row r="725" spans="7:12" x14ac:dyDescent="0.25">
      <c r="G725" s="30"/>
      <c r="H725" s="30"/>
      <c r="I725" s="30"/>
      <c r="J725" s="30"/>
      <c r="K725" s="30"/>
      <c r="L725" s="30"/>
    </row>
    <row r="726" spans="7:12" x14ac:dyDescent="0.25">
      <c r="G726" s="30"/>
      <c r="H726" s="30"/>
      <c r="I726" s="30"/>
      <c r="J726" s="30"/>
      <c r="K726" s="30"/>
      <c r="L726" s="30"/>
    </row>
    <row r="727" spans="7:12" x14ac:dyDescent="0.25">
      <c r="G727" s="30"/>
      <c r="H727" s="30"/>
      <c r="I727" s="30"/>
      <c r="J727" s="30"/>
      <c r="K727" s="30"/>
      <c r="L727" s="30"/>
    </row>
    <row r="728" spans="7:12" x14ac:dyDescent="0.25">
      <c r="G728" s="30"/>
      <c r="H728" s="30"/>
      <c r="I728" s="30"/>
      <c r="J728" s="30"/>
      <c r="K728" s="30"/>
      <c r="L728" s="30"/>
    </row>
    <row r="729" spans="7:12" x14ac:dyDescent="0.25">
      <c r="G729" s="30"/>
      <c r="H729" s="30"/>
      <c r="I729" s="30"/>
      <c r="J729" s="30"/>
      <c r="K729" s="30"/>
      <c r="L729" s="30"/>
    </row>
    <row r="730" spans="7:12" x14ac:dyDescent="0.25">
      <c r="G730" s="30"/>
      <c r="H730" s="30"/>
      <c r="I730" s="30"/>
      <c r="J730" s="30"/>
      <c r="K730" s="30"/>
      <c r="L730" s="30"/>
    </row>
    <row r="731" spans="7:12" x14ac:dyDescent="0.25">
      <c r="G731" s="30"/>
      <c r="H731" s="30"/>
      <c r="I731" s="30"/>
      <c r="J731" s="30"/>
      <c r="K731" s="30"/>
      <c r="L731" s="30"/>
    </row>
    <row r="732" spans="7:12" x14ac:dyDescent="0.25">
      <c r="G732" s="30"/>
      <c r="H732" s="30"/>
      <c r="I732" s="30"/>
      <c r="J732" s="30"/>
      <c r="K732" s="30"/>
      <c r="L732" s="30"/>
    </row>
    <row r="733" spans="7:12" x14ac:dyDescent="0.25">
      <c r="G733" s="30"/>
      <c r="H733" s="30"/>
      <c r="I733" s="30"/>
      <c r="J733" s="30"/>
      <c r="K733" s="30"/>
      <c r="L733" s="30"/>
    </row>
    <row r="734" spans="7:12" x14ac:dyDescent="0.25">
      <c r="G734" s="30"/>
      <c r="H734" s="30"/>
      <c r="I734" s="30"/>
      <c r="J734" s="30"/>
      <c r="K734" s="30"/>
      <c r="L734" s="30"/>
    </row>
    <row r="735" spans="7:12" x14ac:dyDescent="0.25">
      <c r="G735" s="30"/>
      <c r="H735" s="30"/>
      <c r="I735" s="30"/>
      <c r="J735" s="30"/>
      <c r="K735" s="30"/>
      <c r="L735" s="30"/>
    </row>
    <row r="736" spans="7:12" x14ac:dyDescent="0.25">
      <c r="G736" s="30"/>
      <c r="H736" s="30"/>
      <c r="I736" s="30"/>
      <c r="J736" s="30"/>
      <c r="K736" s="30"/>
      <c r="L736" s="30"/>
    </row>
    <row r="737" spans="7:12" x14ac:dyDescent="0.25">
      <c r="G737" s="30"/>
      <c r="H737" s="30"/>
      <c r="I737" s="30"/>
      <c r="J737" s="30"/>
      <c r="K737" s="30"/>
      <c r="L737" s="30"/>
    </row>
    <row r="738" spans="7:12" x14ac:dyDescent="0.25">
      <c r="G738" s="30"/>
      <c r="H738" s="30"/>
      <c r="I738" s="30"/>
      <c r="J738" s="30"/>
      <c r="K738" s="30"/>
      <c r="L738" s="30"/>
    </row>
    <row r="739" spans="7:12" x14ac:dyDescent="0.25">
      <c r="G739" s="30"/>
      <c r="H739" s="30"/>
      <c r="I739" s="30"/>
      <c r="J739" s="30"/>
      <c r="K739" s="30"/>
      <c r="L739" s="30"/>
    </row>
    <row r="740" spans="7:12" x14ac:dyDescent="0.25">
      <c r="G740" s="30"/>
      <c r="H740" s="30"/>
      <c r="I740" s="30"/>
      <c r="J740" s="30"/>
      <c r="K740" s="30"/>
      <c r="L740" s="30"/>
    </row>
    <row r="741" spans="7:12" x14ac:dyDescent="0.25">
      <c r="G741" s="30"/>
      <c r="H741" s="30"/>
      <c r="I741" s="30"/>
      <c r="J741" s="30"/>
      <c r="K741" s="30"/>
      <c r="L741" s="30"/>
    </row>
    <row r="742" spans="7:12" x14ac:dyDescent="0.25">
      <c r="G742" s="30"/>
      <c r="H742" s="30"/>
      <c r="I742" s="30"/>
      <c r="J742" s="30"/>
      <c r="K742" s="30"/>
      <c r="L742" s="30"/>
    </row>
    <row r="743" spans="7:12" x14ac:dyDescent="0.25">
      <c r="G743" s="30"/>
      <c r="H743" s="30"/>
      <c r="I743" s="30"/>
      <c r="J743" s="30"/>
      <c r="K743" s="30"/>
      <c r="L743" s="30"/>
    </row>
    <row r="744" spans="7:12" x14ac:dyDescent="0.25">
      <c r="G744" s="30"/>
      <c r="H744" s="30"/>
      <c r="I744" s="30"/>
      <c r="J744" s="30"/>
      <c r="K744" s="30"/>
      <c r="L744" s="30"/>
    </row>
    <row r="745" spans="7:12" x14ac:dyDescent="0.25">
      <c r="G745" s="30"/>
      <c r="H745" s="30"/>
      <c r="I745" s="30"/>
      <c r="J745" s="30"/>
      <c r="K745" s="30"/>
      <c r="L745" s="30"/>
    </row>
    <row r="746" spans="7:12" x14ac:dyDescent="0.25">
      <c r="G746" s="30"/>
      <c r="H746" s="30"/>
      <c r="I746" s="30"/>
      <c r="J746" s="30"/>
      <c r="K746" s="30"/>
      <c r="L746" s="30"/>
    </row>
    <row r="747" spans="7:12" x14ac:dyDescent="0.25">
      <c r="G747" s="30"/>
      <c r="H747" s="30"/>
      <c r="I747" s="30"/>
      <c r="J747" s="30"/>
      <c r="K747" s="30"/>
      <c r="L747" s="30"/>
    </row>
    <row r="748" spans="7:12" x14ac:dyDescent="0.25">
      <c r="G748" s="30"/>
      <c r="H748" s="30"/>
      <c r="I748" s="30"/>
      <c r="J748" s="30"/>
      <c r="K748" s="30"/>
      <c r="L748" s="30"/>
    </row>
    <row r="749" spans="7:12" x14ac:dyDescent="0.25">
      <c r="G749" s="30"/>
      <c r="H749" s="30"/>
      <c r="I749" s="30"/>
      <c r="J749" s="30"/>
      <c r="K749" s="30"/>
      <c r="L749" s="30"/>
    </row>
    <row r="750" spans="7:12" x14ac:dyDescent="0.25">
      <c r="G750" s="30"/>
      <c r="H750" s="30"/>
      <c r="I750" s="30"/>
      <c r="J750" s="30"/>
      <c r="K750" s="30"/>
      <c r="L750" s="30"/>
    </row>
    <row r="751" spans="7:12" x14ac:dyDescent="0.25">
      <c r="G751" s="30"/>
      <c r="H751" s="30"/>
      <c r="I751" s="30"/>
      <c r="J751" s="30"/>
      <c r="K751" s="30"/>
      <c r="L751" s="30"/>
    </row>
    <row r="752" spans="7:12" x14ac:dyDescent="0.25">
      <c r="G752" s="30"/>
      <c r="H752" s="30"/>
      <c r="I752" s="30"/>
      <c r="J752" s="30"/>
      <c r="K752" s="30"/>
      <c r="L752" s="30"/>
    </row>
    <row r="753" spans="7:12" x14ac:dyDescent="0.25">
      <c r="G753" s="30"/>
      <c r="H753" s="30"/>
      <c r="I753" s="30"/>
      <c r="J753" s="30"/>
      <c r="K753" s="30"/>
      <c r="L753" s="30"/>
    </row>
    <row r="754" spans="7:12" x14ac:dyDescent="0.25">
      <c r="G754" s="30"/>
      <c r="H754" s="30"/>
      <c r="I754" s="30"/>
      <c r="J754" s="30"/>
      <c r="K754" s="30"/>
      <c r="L754" s="30"/>
    </row>
    <row r="755" spans="7:12" x14ac:dyDescent="0.25">
      <c r="G755" s="30"/>
      <c r="H755" s="30"/>
      <c r="I755" s="30"/>
      <c r="J755" s="30"/>
      <c r="K755" s="30"/>
      <c r="L755" s="30"/>
    </row>
    <row r="756" spans="7:12" x14ac:dyDescent="0.25">
      <c r="G756" s="30"/>
      <c r="H756" s="30"/>
      <c r="I756" s="30"/>
      <c r="J756" s="30"/>
      <c r="K756" s="30"/>
      <c r="L756" s="30"/>
    </row>
    <row r="757" spans="7:12" x14ac:dyDescent="0.25">
      <c r="G757" s="30"/>
      <c r="H757" s="30"/>
      <c r="I757" s="30"/>
      <c r="J757" s="30"/>
      <c r="K757" s="30"/>
      <c r="L757" s="30"/>
    </row>
    <row r="758" spans="7:12" x14ac:dyDescent="0.25">
      <c r="G758" s="30"/>
      <c r="H758" s="30"/>
      <c r="I758" s="30"/>
      <c r="J758" s="30"/>
      <c r="K758" s="30"/>
      <c r="L758" s="30"/>
    </row>
    <row r="759" spans="7:12" x14ac:dyDescent="0.25">
      <c r="G759" s="30"/>
      <c r="H759" s="30"/>
      <c r="I759" s="30"/>
      <c r="J759" s="30"/>
      <c r="K759" s="30"/>
      <c r="L759" s="30"/>
    </row>
    <row r="760" spans="7:12" x14ac:dyDescent="0.25">
      <c r="G760" s="30"/>
      <c r="H760" s="30"/>
      <c r="I760" s="30"/>
      <c r="J760" s="30"/>
      <c r="K760" s="30"/>
      <c r="L760" s="30"/>
    </row>
    <row r="761" spans="7:12" x14ac:dyDescent="0.25">
      <c r="G761" s="30"/>
      <c r="H761" s="30"/>
      <c r="I761" s="30"/>
      <c r="J761" s="30"/>
      <c r="K761" s="30"/>
      <c r="L761" s="30"/>
    </row>
    <row r="762" spans="7:12" x14ac:dyDescent="0.25">
      <c r="G762" s="30"/>
      <c r="H762" s="30"/>
      <c r="I762" s="30"/>
      <c r="J762" s="30"/>
      <c r="K762" s="30"/>
      <c r="L762" s="30"/>
    </row>
    <row r="763" spans="7:12" x14ac:dyDescent="0.25">
      <c r="G763" s="30"/>
      <c r="H763" s="30"/>
      <c r="I763" s="30"/>
      <c r="J763" s="30"/>
      <c r="K763" s="30"/>
      <c r="L763" s="30"/>
    </row>
    <row r="764" spans="7:12" x14ac:dyDescent="0.25">
      <c r="G764" s="30"/>
      <c r="H764" s="30"/>
      <c r="I764" s="30"/>
      <c r="J764" s="30"/>
      <c r="K764" s="30"/>
      <c r="L764" s="30"/>
    </row>
    <row r="765" spans="7:12" x14ac:dyDescent="0.25">
      <c r="G765" s="30"/>
      <c r="H765" s="30"/>
      <c r="I765" s="30"/>
      <c r="J765" s="30"/>
      <c r="K765" s="30"/>
      <c r="L765" s="30"/>
    </row>
    <row r="766" spans="7:12" x14ac:dyDescent="0.25">
      <c r="G766" s="30"/>
      <c r="H766" s="30"/>
      <c r="I766" s="30"/>
      <c r="J766" s="30"/>
      <c r="K766" s="30"/>
      <c r="L766" s="30"/>
    </row>
    <row r="767" spans="7:12" x14ac:dyDescent="0.25">
      <c r="G767" s="30"/>
      <c r="H767" s="30"/>
      <c r="I767" s="30"/>
      <c r="J767" s="30"/>
      <c r="K767" s="30"/>
      <c r="L767" s="30"/>
    </row>
    <row r="768" spans="7:12" x14ac:dyDescent="0.25">
      <c r="G768" s="30"/>
      <c r="H768" s="30"/>
      <c r="I768" s="30"/>
      <c r="J768" s="30"/>
      <c r="K768" s="30"/>
      <c r="L768" s="30"/>
    </row>
    <row r="769" spans="7:12" x14ac:dyDescent="0.25">
      <c r="G769" s="30"/>
      <c r="H769" s="30"/>
      <c r="I769" s="30"/>
      <c r="J769" s="30"/>
      <c r="K769" s="30"/>
      <c r="L769" s="30"/>
    </row>
    <row r="770" spans="7:12" x14ac:dyDescent="0.25">
      <c r="G770" s="30"/>
      <c r="H770" s="30"/>
      <c r="I770" s="30"/>
      <c r="J770" s="30"/>
      <c r="K770" s="30"/>
      <c r="L770" s="30"/>
    </row>
    <row r="771" spans="7:12" x14ac:dyDescent="0.25">
      <c r="G771" s="30"/>
      <c r="H771" s="30"/>
      <c r="I771" s="30"/>
      <c r="J771" s="30"/>
      <c r="K771" s="30"/>
      <c r="L771" s="30"/>
    </row>
    <row r="772" spans="7:12" x14ac:dyDescent="0.25">
      <c r="G772" s="30"/>
      <c r="H772" s="30"/>
      <c r="I772" s="30"/>
      <c r="J772" s="30"/>
      <c r="K772" s="30"/>
      <c r="L772" s="30"/>
    </row>
    <row r="773" spans="7:12" x14ac:dyDescent="0.25">
      <c r="G773" s="30"/>
      <c r="H773" s="30"/>
      <c r="I773" s="30"/>
      <c r="J773" s="30"/>
      <c r="K773" s="30"/>
      <c r="L773" s="30"/>
    </row>
    <row r="774" spans="7:12" x14ac:dyDescent="0.25">
      <c r="G774" s="30"/>
      <c r="H774" s="30"/>
      <c r="I774" s="30"/>
      <c r="J774" s="30"/>
      <c r="K774" s="30"/>
      <c r="L774" s="30"/>
    </row>
    <row r="775" spans="7:12" x14ac:dyDescent="0.25">
      <c r="G775" s="30"/>
      <c r="H775" s="30"/>
      <c r="I775" s="30"/>
      <c r="J775" s="30"/>
      <c r="K775" s="30"/>
      <c r="L775" s="30"/>
    </row>
    <row r="776" spans="7:12" x14ac:dyDescent="0.25">
      <c r="G776" s="30"/>
      <c r="H776" s="30"/>
      <c r="I776" s="30"/>
      <c r="J776" s="30"/>
      <c r="K776" s="30"/>
      <c r="L776" s="30"/>
    </row>
    <row r="777" spans="7:12" x14ac:dyDescent="0.25">
      <c r="G777" s="30"/>
      <c r="H777" s="30"/>
      <c r="I777" s="30"/>
      <c r="J777" s="30"/>
      <c r="K777" s="30"/>
      <c r="L777" s="30"/>
    </row>
    <row r="778" spans="7:12" x14ac:dyDescent="0.25">
      <c r="G778" s="30"/>
      <c r="H778" s="30"/>
      <c r="I778" s="30"/>
      <c r="J778" s="30"/>
      <c r="K778" s="30"/>
      <c r="L778" s="30"/>
    </row>
    <row r="779" spans="7:12" x14ac:dyDescent="0.25">
      <c r="G779" s="30"/>
      <c r="H779" s="30"/>
      <c r="I779" s="30"/>
      <c r="J779" s="30"/>
      <c r="K779" s="30"/>
      <c r="L779" s="30"/>
    </row>
    <row r="780" spans="7:12" x14ac:dyDescent="0.25">
      <c r="G780" s="30"/>
      <c r="H780" s="30"/>
      <c r="I780" s="30"/>
      <c r="J780" s="30"/>
      <c r="K780" s="30"/>
      <c r="L780" s="30"/>
    </row>
    <row r="781" spans="7:12" x14ac:dyDescent="0.25">
      <c r="G781" s="30"/>
      <c r="H781" s="30"/>
      <c r="I781" s="30"/>
      <c r="J781" s="30"/>
      <c r="K781" s="30"/>
      <c r="L781" s="30"/>
    </row>
    <row r="782" spans="7:12" x14ac:dyDescent="0.25">
      <c r="G782" s="30"/>
      <c r="H782" s="30"/>
      <c r="I782" s="30"/>
      <c r="J782" s="30"/>
      <c r="K782" s="30"/>
      <c r="L782" s="30"/>
    </row>
    <row r="783" spans="7:12" x14ac:dyDescent="0.25">
      <c r="G783" s="30"/>
      <c r="H783" s="30"/>
      <c r="I783" s="30"/>
      <c r="J783" s="30"/>
      <c r="K783" s="30"/>
      <c r="L783" s="30"/>
    </row>
    <row r="784" spans="7:12" x14ac:dyDescent="0.25">
      <c r="G784" s="30"/>
      <c r="H784" s="30"/>
      <c r="I784" s="30"/>
      <c r="J784" s="30"/>
      <c r="K784" s="30"/>
      <c r="L784" s="30"/>
    </row>
    <row r="785" spans="7:12" x14ac:dyDescent="0.25">
      <c r="G785" s="30"/>
      <c r="H785" s="30"/>
      <c r="I785" s="30"/>
      <c r="J785" s="30"/>
      <c r="K785" s="30"/>
      <c r="L785" s="30"/>
    </row>
    <row r="786" spans="7:12" x14ac:dyDescent="0.25">
      <c r="G786" s="30"/>
      <c r="H786" s="30"/>
      <c r="I786" s="30"/>
      <c r="J786" s="30"/>
      <c r="K786" s="30"/>
      <c r="L786" s="30"/>
    </row>
    <row r="787" spans="7:12" x14ac:dyDescent="0.25">
      <c r="G787" s="30"/>
      <c r="H787" s="30"/>
      <c r="I787" s="30"/>
      <c r="J787" s="30"/>
      <c r="K787" s="30"/>
      <c r="L787" s="30"/>
    </row>
    <row r="788" spans="7:12" x14ac:dyDescent="0.25">
      <c r="G788" s="30"/>
      <c r="H788" s="30"/>
      <c r="I788" s="30"/>
      <c r="J788" s="30"/>
      <c r="K788" s="30"/>
      <c r="L788" s="30"/>
    </row>
    <row r="789" spans="7:12" x14ac:dyDescent="0.25">
      <c r="G789" s="30"/>
      <c r="H789" s="30"/>
      <c r="I789" s="30"/>
      <c r="J789" s="30"/>
      <c r="K789" s="30"/>
      <c r="L789" s="30"/>
    </row>
    <row r="790" spans="7:12" x14ac:dyDescent="0.25">
      <c r="G790" s="30"/>
      <c r="H790" s="30"/>
      <c r="I790" s="30"/>
      <c r="J790" s="30"/>
      <c r="K790" s="30"/>
      <c r="L790" s="30"/>
    </row>
    <row r="791" spans="7:12" x14ac:dyDescent="0.25">
      <c r="G791" s="30"/>
      <c r="H791" s="30"/>
      <c r="I791" s="30"/>
      <c r="J791" s="30"/>
      <c r="K791" s="30"/>
      <c r="L791" s="30"/>
    </row>
    <row r="792" spans="7:12" x14ac:dyDescent="0.25">
      <c r="G792" s="30"/>
      <c r="H792" s="30"/>
      <c r="I792" s="30"/>
      <c r="J792" s="30"/>
      <c r="K792" s="30"/>
      <c r="L792" s="30"/>
    </row>
    <row r="793" spans="7:12" x14ac:dyDescent="0.25">
      <c r="G793" s="30"/>
      <c r="H793" s="30"/>
      <c r="I793" s="30"/>
      <c r="J793" s="30"/>
      <c r="K793" s="30"/>
      <c r="L793" s="30"/>
    </row>
    <row r="794" spans="7:12" x14ac:dyDescent="0.25">
      <c r="G794" s="30"/>
      <c r="H794" s="30"/>
      <c r="I794" s="30"/>
      <c r="J794" s="30"/>
      <c r="K794" s="30"/>
      <c r="L794" s="30"/>
    </row>
    <row r="795" spans="7:12" x14ac:dyDescent="0.25">
      <c r="G795" s="30"/>
      <c r="H795" s="30"/>
      <c r="I795" s="30"/>
      <c r="J795" s="30"/>
      <c r="K795" s="30"/>
      <c r="L795" s="30"/>
    </row>
    <row r="796" spans="7:12" x14ac:dyDescent="0.25">
      <c r="G796" s="30"/>
      <c r="H796" s="30"/>
      <c r="I796" s="30"/>
      <c r="J796" s="30"/>
      <c r="K796" s="30"/>
      <c r="L796" s="30"/>
    </row>
    <row r="797" spans="7:12" x14ac:dyDescent="0.25">
      <c r="G797" s="30"/>
      <c r="H797" s="30"/>
      <c r="I797" s="30"/>
      <c r="J797" s="30"/>
      <c r="K797" s="30"/>
      <c r="L797" s="30"/>
    </row>
    <row r="798" spans="7:12" x14ac:dyDescent="0.25">
      <c r="G798" s="30"/>
      <c r="H798" s="30"/>
      <c r="I798" s="30"/>
      <c r="J798" s="30"/>
      <c r="K798" s="30"/>
      <c r="L798" s="30"/>
    </row>
    <row r="799" spans="7:12" x14ac:dyDescent="0.25">
      <c r="G799" s="30"/>
      <c r="H799" s="30"/>
      <c r="I799" s="30"/>
      <c r="J799" s="30"/>
      <c r="K799" s="30"/>
      <c r="L799" s="30"/>
    </row>
    <row r="800" spans="7:12" x14ac:dyDescent="0.25">
      <c r="G800" s="30"/>
      <c r="H800" s="30"/>
      <c r="I800" s="30"/>
      <c r="J800" s="30"/>
      <c r="K800" s="30"/>
      <c r="L800" s="30"/>
    </row>
    <row r="801" spans="7:12" x14ac:dyDescent="0.25">
      <c r="G801" s="30"/>
      <c r="H801" s="30"/>
      <c r="I801" s="30"/>
      <c r="J801" s="30"/>
      <c r="K801" s="30"/>
      <c r="L801" s="30"/>
    </row>
    <row r="802" spans="7:12" x14ac:dyDescent="0.25">
      <c r="G802" s="30"/>
      <c r="H802" s="30"/>
      <c r="I802" s="30"/>
      <c r="J802" s="30"/>
      <c r="K802" s="30"/>
      <c r="L802" s="30"/>
    </row>
    <row r="803" spans="7:12" x14ac:dyDescent="0.25">
      <c r="G803" s="30"/>
      <c r="H803" s="30"/>
      <c r="I803" s="30"/>
      <c r="J803" s="30"/>
      <c r="K803" s="30"/>
      <c r="L803" s="30"/>
    </row>
    <row r="804" spans="7:12" x14ac:dyDescent="0.25">
      <c r="G804" s="30"/>
      <c r="H804" s="30"/>
      <c r="I804" s="30"/>
      <c r="J804" s="30"/>
      <c r="K804" s="30"/>
      <c r="L804" s="30"/>
    </row>
    <row r="805" spans="7:12" x14ac:dyDescent="0.25">
      <c r="G805" s="30"/>
      <c r="H805" s="30"/>
      <c r="I805" s="30"/>
      <c r="J805" s="30"/>
      <c r="K805" s="30"/>
      <c r="L805" s="30"/>
    </row>
    <row r="806" spans="7:12" x14ac:dyDescent="0.25">
      <c r="G806" s="30"/>
      <c r="H806" s="30"/>
      <c r="I806" s="30"/>
      <c r="J806" s="30"/>
      <c r="K806" s="30"/>
      <c r="L806" s="30"/>
    </row>
    <row r="807" spans="7:12" x14ac:dyDescent="0.25">
      <c r="G807" s="30"/>
      <c r="H807" s="30"/>
      <c r="I807" s="30"/>
      <c r="J807" s="30"/>
      <c r="K807" s="30"/>
      <c r="L807" s="30"/>
    </row>
    <row r="808" spans="7:12" x14ac:dyDescent="0.25">
      <c r="G808" s="30"/>
      <c r="H808" s="30"/>
      <c r="I808" s="30"/>
      <c r="J808" s="30"/>
      <c r="K808" s="30"/>
      <c r="L808" s="30"/>
    </row>
    <row r="809" spans="7:12" x14ac:dyDescent="0.25">
      <c r="G809" s="30"/>
      <c r="H809" s="30"/>
      <c r="I809" s="30"/>
      <c r="J809" s="30"/>
      <c r="K809" s="30"/>
      <c r="L809" s="30"/>
    </row>
    <row r="810" spans="7:12" x14ac:dyDescent="0.25">
      <c r="G810" s="30"/>
      <c r="H810" s="30"/>
      <c r="I810" s="30"/>
      <c r="J810" s="30"/>
      <c r="K810" s="30"/>
      <c r="L810" s="30"/>
    </row>
    <row r="811" spans="7:12" x14ac:dyDescent="0.25">
      <c r="G811" s="30"/>
      <c r="H811" s="30"/>
      <c r="I811" s="30"/>
      <c r="J811" s="30"/>
      <c r="K811" s="30"/>
      <c r="L811" s="30"/>
    </row>
    <row r="812" spans="7:12" x14ac:dyDescent="0.25">
      <c r="G812" s="30"/>
      <c r="H812" s="30"/>
      <c r="I812" s="30"/>
      <c r="J812" s="30"/>
      <c r="K812" s="30"/>
      <c r="L812" s="30"/>
    </row>
    <row r="813" spans="7:12" x14ac:dyDescent="0.25">
      <c r="G813" s="30"/>
      <c r="H813" s="30"/>
      <c r="I813" s="30"/>
      <c r="J813" s="30"/>
      <c r="K813" s="30"/>
      <c r="L813" s="30"/>
    </row>
    <row r="814" spans="7:12" x14ac:dyDescent="0.25">
      <c r="G814" s="30"/>
      <c r="H814" s="30"/>
      <c r="I814" s="30"/>
      <c r="J814" s="30"/>
      <c r="K814" s="30"/>
      <c r="L814" s="30"/>
    </row>
    <row r="815" spans="7:12" x14ac:dyDescent="0.25">
      <c r="G815" s="30"/>
      <c r="H815" s="30"/>
      <c r="I815" s="30"/>
      <c r="J815" s="30"/>
      <c r="K815" s="30"/>
      <c r="L815" s="30"/>
    </row>
    <row r="816" spans="7:12" x14ac:dyDescent="0.25">
      <c r="G816" s="30"/>
      <c r="H816" s="30"/>
      <c r="I816" s="30"/>
      <c r="J816" s="30"/>
      <c r="K816" s="30"/>
      <c r="L816" s="30"/>
    </row>
    <row r="817" spans="7:12" x14ac:dyDescent="0.25">
      <c r="G817" s="30"/>
      <c r="H817" s="30"/>
      <c r="I817" s="30"/>
      <c r="J817" s="30"/>
      <c r="K817" s="30"/>
      <c r="L817" s="30"/>
    </row>
    <row r="818" spans="7:12" x14ac:dyDescent="0.25">
      <c r="G818" s="30"/>
      <c r="H818" s="30"/>
      <c r="I818" s="30"/>
      <c r="J818" s="30"/>
      <c r="K818" s="30"/>
      <c r="L818" s="30"/>
    </row>
    <row r="819" spans="7:12" x14ac:dyDescent="0.25">
      <c r="G819" s="30"/>
      <c r="H819" s="30"/>
      <c r="I819" s="30"/>
      <c r="J819" s="30"/>
      <c r="K819" s="30"/>
      <c r="L819" s="30"/>
    </row>
    <row r="820" spans="7:12" x14ac:dyDescent="0.25">
      <c r="G820" s="30"/>
      <c r="H820" s="30"/>
      <c r="I820" s="30"/>
      <c r="J820" s="30"/>
      <c r="K820" s="30"/>
      <c r="L820" s="30"/>
    </row>
    <row r="821" spans="7:12" x14ac:dyDescent="0.25">
      <c r="G821" s="30"/>
      <c r="H821" s="30"/>
      <c r="I821" s="30"/>
      <c r="J821" s="30"/>
      <c r="K821" s="30"/>
      <c r="L821" s="30"/>
    </row>
    <row r="822" spans="7:12" x14ac:dyDescent="0.25">
      <c r="G822" s="30"/>
      <c r="H822" s="30"/>
      <c r="I822" s="30"/>
      <c r="J822" s="30"/>
      <c r="K822" s="30"/>
      <c r="L822" s="30"/>
    </row>
    <row r="823" spans="7:12" x14ac:dyDescent="0.25">
      <c r="G823" s="30"/>
      <c r="H823" s="30"/>
      <c r="I823" s="30"/>
      <c r="J823" s="30"/>
      <c r="K823" s="30"/>
      <c r="L823" s="30"/>
    </row>
    <row r="824" spans="7:12" x14ac:dyDescent="0.25">
      <c r="G824" s="30"/>
      <c r="H824" s="30"/>
      <c r="I824" s="30"/>
      <c r="J824" s="30"/>
      <c r="K824" s="30"/>
      <c r="L824" s="30"/>
    </row>
    <row r="825" spans="7:12" x14ac:dyDescent="0.25">
      <c r="G825" s="30"/>
      <c r="H825" s="30"/>
      <c r="I825" s="30"/>
      <c r="J825" s="30"/>
      <c r="K825" s="30"/>
      <c r="L825" s="30"/>
    </row>
    <row r="826" spans="7:12" x14ac:dyDescent="0.25">
      <c r="G826" s="30"/>
      <c r="H826" s="30"/>
      <c r="I826" s="30"/>
      <c r="J826" s="30"/>
      <c r="K826" s="30"/>
      <c r="L826" s="30"/>
    </row>
    <row r="827" spans="7:12" x14ac:dyDescent="0.25">
      <c r="G827" s="30"/>
      <c r="H827" s="30"/>
      <c r="I827" s="30"/>
      <c r="J827" s="30"/>
      <c r="K827" s="30"/>
      <c r="L827" s="30"/>
    </row>
    <row r="828" spans="7:12" x14ac:dyDescent="0.25">
      <c r="G828" s="30"/>
      <c r="H828" s="30"/>
      <c r="I828" s="30"/>
      <c r="J828" s="30"/>
      <c r="K828" s="30"/>
      <c r="L828" s="30"/>
    </row>
    <row r="829" spans="7:12" x14ac:dyDescent="0.25">
      <c r="G829" s="30"/>
      <c r="H829" s="30"/>
      <c r="I829" s="30"/>
      <c r="J829" s="30"/>
      <c r="K829" s="30"/>
      <c r="L829" s="30"/>
    </row>
    <row r="830" spans="7:12" x14ac:dyDescent="0.25">
      <c r="G830" s="30"/>
      <c r="H830" s="30"/>
      <c r="I830" s="30"/>
      <c r="J830" s="30"/>
      <c r="K830" s="30"/>
      <c r="L830" s="30"/>
    </row>
    <row r="831" spans="7:12" x14ac:dyDescent="0.25">
      <c r="G831" s="30"/>
      <c r="H831" s="30"/>
      <c r="I831" s="30"/>
      <c r="J831" s="30"/>
      <c r="K831" s="30"/>
      <c r="L831" s="30"/>
    </row>
    <row r="832" spans="7:12" x14ac:dyDescent="0.25">
      <c r="G832" s="30"/>
      <c r="H832" s="30"/>
      <c r="I832" s="30"/>
      <c r="J832" s="30"/>
      <c r="K832" s="30"/>
      <c r="L832" s="30"/>
    </row>
    <row r="833" spans="7:12" x14ac:dyDescent="0.25">
      <c r="G833" s="30"/>
      <c r="H833" s="30"/>
      <c r="I833" s="30"/>
      <c r="J833" s="30"/>
      <c r="K833" s="30"/>
      <c r="L833" s="30"/>
    </row>
    <row r="834" spans="7:12" x14ac:dyDescent="0.25">
      <c r="G834" s="30"/>
      <c r="H834" s="30"/>
      <c r="I834" s="30"/>
      <c r="J834" s="30"/>
      <c r="K834" s="30"/>
      <c r="L834" s="30"/>
    </row>
    <row r="835" spans="7:12" x14ac:dyDescent="0.25">
      <c r="G835" s="30"/>
      <c r="H835" s="30"/>
      <c r="I835" s="30"/>
      <c r="J835" s="30"/>
      <c r="K835" s="30"/>
      <c r="L835" s="30"/>
    </row>
    <row r="836" spans="7:12" x14ac:dyDescent="0.25">
      <c r="G836" s="30"/>
      <c r="H836" s="30"/>
      <c r="I836" s="30"/>
      <c r="J836" s="30"/>
      <c r="K836" s="30"/>
      <c r="L836" s="30"/>
    </row>
    <row r="837" spans="7:12" x14ac:dyDescent="0.25">
      <c r="G837" s="30"/>
      <c r="H837" s="30"/>
      <c r="I837" s="30"/>
      <c r="J837" s="30"/>
      <c r="K837" s="30"/>
      <c r="L837" s="30"/>
    </row>
    <row r="838" spans="7:12" x14ac:dyDescent="0.25">
      <c r="G838" s="30"/>
      <c r="H838" s="30"/>
      <c r="I838" s="30"/>
      <c r="J838" s="30"/>
      <c r="K838" s="30"/>
      <c r="L838" s="30"/>
    </row>
    <row r="839" spans="7:12" x14ac:dyDescent="0.25">
      <c r="G839" s="30"/>
      <c r="H839" s="30"/>
      <c r="I839" s="30"/>
      <c r="J839" s="30"/>
      <c r="K839" s="30"/>
      <c r="L839" s="30"/>
    </row>
    <row r="840" spans="7:12" x14ac:dyDescent="0.25">
      <c r="G840" s="30"/>
      <c r="H840" s="30"/>
      <c r="I840" s="30"/>
      <c r="J840" s="30"/>
      <c r="K840" s="30"/>
      <c r="L840" s="30"/>
    </row>
    <row r="841" spans="7:12" x14ac:dyDescent="0.25">
      <c r="G841" s="30"/>
      <c r="H841" s="30"/>
      <c r="I841" s="30"/>
      <c r="J841" s="30"/>
      <c r="K841" s="30"/>
      <c r="L841" s="30"/>
    </row>
    <row r="842" spans="7:12" x14ac:dyDescent="0.25">
      <c r="G842" s="30"/>
      <c r="H842" s="30"/>
      <c r="I842" s="30"/>
      <c r="J842" s="30"/>
      <c r="K842" s="30"/>
      <c r="L842" s="30"/>
    </row>
    <row r="843" spans="7:12" x14ac:dyDescent="0.25">
      <c r="G843" s="30"/>
      <c r="H843" s="30"/>
      <c r="I843" s="30"/>
      <c r="J843" s="30"/>
      <c r="K843" s="30"/>
      <c r="L843" s="30"/>
    </row>
    <row r="844" spans="7:12" x14ac:dyDescent="0.25">
      <c r="G844" s="30"/>
      <c r="H844" s="30"/>
      <c r="I844" s="30"/>
      <c r="J844" s="30"/>
      <c r="K844" s="30"/>
      <c r="L844" s="30"/>
    </row>
    <row r="845" spans="7:12" x14ac:dyDescent="0.25">
      <c r="G845" s="30"/>
      <c r="H845" s="30"/>
      <c r="I845" s="30"/>
      <c r="J845" s="30"/>
      <c r="K845" s="30"/>
      <c r="L845" s="30"/>
    </row>
    <row r="846" spans="7:12" x14ac:dyDescent="0.25">
      <c r="G846" s="30"/>
      <c r="H846" s="30"/>
      <c r="I846" s="30"/>
      <c r="J846" s="30"/>
      <c r="K846" s="30"/>
      <c r="L846" s="30"/>
    </row>
    <row r="847" spans="7:12" x14ac:dyDescent="0.25">
      <c r="G847" s="30"/>
      <c r="H847" s="30"/>
      <c r="I847" s="30"/>
      <c r="J847" s="30"/>
      <c r="K847" s="30"/>
      <c r="L847" s="30"/>
    </row>
    <row r="848" spans="7:12" x14ac:dyDescent="0.25">
      <c r="G848" s="30"/>
      <c r="H848" s="30"/>
      <c r="I848" s="30"/>
      <c r="J848" s="30"/>
      <c r="K848" s="30"/>
      <c r="L848" s="30"/>
    </row>
    <row r="849" spans="7:12" x14ac:dyDescent="0.25">
      <c r="G849" s="30"/>
      <c r="H849" s="30"/>
      <c r="I849" s="30"/>
      <c r="J849" s="30"/>
      <c r="K849" s="30"/>
      <c r="L849" s="30"/>
    </row>
    <row r="850" spans="7:12" x14ac:dyDescent="0.25">
      <c r="G850" s="30"/>
      <c r="H850" s="30"/>
      <c r="I850" s="30"/>
      <c r="J850" s="30"/>
      <c r="K850" s="30"/>
      <c r="L850" s="30"/>
    </row>
    <row r="851" spans="7:12" x14ac:dyDescent="0.25">
      <c r="G851" s="30"/>
      <c r="H851" s="30"/>
      <c r="I851" s="30"/>
      <c r="J851" s="30"/>
      <c r="K851" s="30"/>
      <c r="L851" s="30"/>
    </row>
    <row r="852" spans="7:12" x14ac:dyDescent="0.25">
      <c r="G852" s="30"/>
      <c r="H852" s="30"/>
      <c r="I852" s="30"/>
      <c r="J852" s="30"/>
      <c r="K852" s="30"/>
      <c r="L852" s="30"/>
    </row>
    <row r="853" spans="7:12" x14ac:dyDescent="0.25">
      <c r="G853" s="30"/>
      <c r="H853" s="30"/>
      <c r="I853" s="30"/>
      <c r="J853" s="30"/>
      <c r="K853" s="30"/>
      <c r="L853" s="30"/>
    </row>
    <row r="854" spans="7:12" x14ac:dyDescent="0.25">
      <c r="G854" s="30"/>
      <c r="H854" s="30"/>
      <c r="I854" s="30"/>
      <c r="J854" s="30"/>
      <c r="K854" s="30"/>
      <c r="L854" s="30"/>
    </row>
    <row r="855" spans="7:12" x14ac:dyDescent="0.25">
      <c r="G855" s="30"/>
      <c r="H855" s="30"/>
      <c r="I855" s="30"/>
      <c r="J855" s="30"/>
      <c r="K855" s="30"/>
      <c r="L855" s="30"/>
    </row>
    <row r="856" spans="7:12" x14ac:dyDescent="0.25">
      <c r="G856" s="30"/>
      <c r="H856" s="30"/>
      <c r="I856" s="30"/>
      <c r="J856" s="30"/>
      <c r="K856" s="30"/>
      <c r="L856" s="30"/>
    </row>
    <row r="857" spans="7:12" x14ac:dyDescent="0.25">
      <c r="G857" s="30"/>
      <c r="H857" s="30"/>
      <c r="I857" s="30"/>
      <c r="J857" s="30"/>
      <c r="K857" s="30"/>
      <c r="L857" s="30"/>
    </row>
    <row r="858" spans="7:12" x14ac:dyDescent="0.25">
      <c r="G858" s="30"/>
      <c r="H858" s="30"/>
      <c r="I858" s="30"/>
      <c r="J858" s="30"/>
      <c r="K858" s="30"/>
      <c r="L858" s="30"/>
    </row>
    <row r="859" spans="7:12" x14ac:dyDescent="0.25">
      <c r="G859" s="30"/>
      <c r="H859" s="30"/>
      <c r="I859" s="30"/>
      <c r="J859" s="30"/>
      <c r="K859" s="30"/>
      <c r="L859" s="30"/>
    </row>
    <row r="860" spans="7:12" x14ac:dyDescent="0.25">
      <c r="G860" s="30"/>
      <c r="H860" s="30"/>
      <c r="I860" s="30"/>
      <c r="J860" s="30"/>
      <c r="K860" s="30"/>
      <c r="L860" s="30"/>
    </row>
    <row r="861" spans="7:12" x14ac:dyDescent="0.25">
      <c r="G861" s="30"/>
      <c r="H861" s="30"/>
      <c r="I861" s="30"/>
      <c r="J861" s="30"/>
      <c r="K861" s="30"/>
      <c r="L861" s="30"/>
    </row>
    <row r="862" spans="7:12" x14ac:dyDescent="0.25">
      <c r="G862" s="30"/>
      <c r="H862" s="30"/>
      <c r="I862" s="30"/>
      <c r="J862" s="30"/>
      <c r="K862" s="30"/>
      <c r="L862" s="30"/>
    </row>
    <row r="863" spans="7:12" x14ac:dyDescent="0.25">
      <c r="G863" s="30"/>
      <c r="H863" s="30"/>
      <c r="I863" s="30"/>
      <c r="J863" s="30"/>
      <c r="K863" s="30"/>
      <c r="L863" s="30"/>
    </row>
    <row r="864" spans="7:12" x14ac:dyDescent="0.25">
      <c r="G864" s="30"/>
      <c r="H864" s="30"/>
      <c r="I864" s="30"/>
      <c r="J864" s="30"/>
      <c r="K864" s="30"/>
      <c r="L864" s="30"/>
    </row>
    <row r="865" spans="7:12" x14ac:dyDescent="0.25">
      <c r="G865" s="30"/>
      <c r="H865" s="30"/>
      <c r="I865" s="30"/>
      <c r="J865" s="30"/>
      <c r="K865" s="30"/>
      <c r="L865" s="30"/>
    </row>
    <row r="866" spans="7:12" x14ac:dyDescent="0.25">
      <c r="G866" s="30"/>
      <c r="H866" s="30"/>
      <c r="I866" s="30"/>
      <c r="J866" s="30"/>
      <c r="K866" s="30"/>
      <c r="L866" s="30"/>
    </row>
    <row r="867" spans="7:12" x14ac:dyDescent="0.25">
      <c r="G867" s="30"/>
      <c r="H867" s="30"/>
      <c r="I867" s="30"/>
      <c r="J867" s="30"/>
      <c r="K867" s="30"/>
      <c r="L867" s="30"/>
    </row>
    <row r="868" spans="7:12" x14ac:dyDescent="0.25">
      <c r="G868" s="30"/>
      <c r="H868" s="30"/>
      <c r="I868" s="30"/>
      <c r="J868" s="30"/>
      <c r="K868" s="30"/>
      <c r="L868" s="30"/>
    </row>
    <row r="869" spans="7:12" x14ac:dyDescent="0.25">
      <c r="G869" s="30"/>
      <c r="H869" s="30"/>
      <c r="I869" s="30"/>
      <c r="J869" s="30"/>
      <c r="K869" s="30"/>
      <c r="L869" s="30"/>
    </row>
    <row r="870" spans="7:12" x14ac:dyDescent="0.25">
      <c r="G870" s="30"/>
      <c r="H870" s="30"/>
      <c r="I870" s="30"/>
      <c r="J870" s="30"/>
      <c r="K870" s="30"/>
      <c r="L870" s="30"/>
    </row>
    <row r="871" spans="7:12" x14ac:dyDescent="0.25">
      <c r="G871" s="30"/>
      <c r="H871" s="30"/>
      <c r="I871" s="30"/>
      <c r="J871" s="30"/>
      <c r="K871" s="30"/>
      <c r="L871" s="30"/>
    </row>
    <row r="872" spans="7:12" x14ac:dyDescent="0.25">
      <c r="G872" s="30"/>
      <c r="H872" s="30"/>
      <c r="I872" s="30"/>
      <c r="J872" s="30"/>
      <c r="K872" s="30"/>
      <c r="L872" s="30"/>
    </row>
    <row r="873" spans="7:12" x14ac:dyDescent="0.25">
      <c r="G873" s="30"/>
      <c r="H873" s="30"/>
      <c r="I873" s="30"/>
      <c r="J873" s="30"/>
      <c r="K873" s="30"/>
      <c r="L873" s="30"/>
    </row>
    <row r="874" spans="7:12" x14ac:dyDescent="0.25">
      <c r="G874" s="30"/>
      <c r="H874" s="30"/>
      <c r="I874" s="30"/>
      <c r="J874" s="30"/>
      <c r="K874" s="30"/>
      <c r="L874" s="30"/>
    </row>
    <row r="875" spans="7:12" x14ac:dyDescent="0.25">
      <c r="G875" s="30"/>
      <c r="H875" s="30"/>
      <c r="I875" s="30"/>
      <c r="J875" s="30"/>
      <c r="K875" s="30"/>
      <c r="L875" s="30"/>
    </row>
    <row r="876" spans="7:12" x14ac:dyDescent="0.25">
      <c r="G876" s="30"/>
      <c r="H876" s="30"/>
      <c r="I876" s="30"/>
      <c r="J876" s="30"/>
      <c r="K876" s="30"/>
      <c r="L876" s="30"/>
    </row>
    <row r="877" spans="7:12" x14ac:dyDescent="0.25">
      <c r="G877" s="30"/>
      <c r="H877" s="30"/>
      <c r="I877" s="30"/>
      <c r="J877" s="30"/>
      <c r="K877" s="30"/>
      <c r="L877" s="30"/>
    </row>
    <row r="878" spans="7:12" x14ac:dyDescent="0.25">
      <c r="G878" s="30"/>
      <c r="H878" s="30"/>
      <c r="I878" s="30"/>
      <c r="J878" s="30"/>
      <c r="K878" s="30"/>
      <c r="L878" s="30"/>
    </row>
    <row r="879" spans="7:12" x14ac:dyDescent="0.25">
      <c r="G879" s="30"/>
      <c r="H879" s="30"/>
      <c r="I879" s="30"/>
      <c r="J879" s="30"/>
      <c r="K879" s="30"/>
      <c r="L879" s="30"/>
    </row>
    <row r="880" spans="7:12" x14ac:dyDescent="0.25">
      <c r="G880" s="30"/>
      <c r="H880" s="30"/>
      <c r="I880" s="30"/>
      <c r="J880" s="30"/>
      <c r="K880" s="30"/>
      <c r="L880" s="30"/>
    </row>
    <row r="881" spans="7:12" x14ac:dyDescent="0.25">
      <c r="G881" s="30"/>
      <c r="H881" s="30"/>
      <c r="I881" s="30"/>
      <c r="J881" s="30"/>
      <c r="K881" s="30"/>
      <c r="L881" s="30"/>
    </row>
    <row r="882" spans="7:12" x14ac:dyDescent="0.25">
      <c r="G882" s="30"/>
      <c r="H882" s="30"/>
      <c r="I882" s="30"/>
      <c r="J882" s="30"/>
      <c r="K882" s="30"/>
      <c r="L882" s="30"/>
    </row>
    <row r="883" spans="7:12" x14ac:dyDescent="0.25">
      <c r="G883" s="30"/>
      <c r="H883" s="30"/>
      <c r="I883" s="30"/>
      <c r="J883" s="30"/>
      <c r="K883" s="30"/>
      <c r="L883" s="30"/>
    </row>
    <row r="884" spans="7:12" x14ac:dyDescent="0.25">
      <c r="G884" s="30"/>
      <c r="H884" s="30"/>
      <c r="I884" s="30"/>
      <c r="J884" s="30"/>
      <c r="K884" s="30"/>
      <c r="L884" s="30"/>
    </row>
    <row r="885" spans="7:12" x14ac:dyDescent="0.25">
      <c r="G885" s="30"/>
      <c r="H885" s="30"/>
      <c r="I885" s="30"/>
      <c r="J885" s="30"/>
      <c r="K885" s="30"/>
      <c r="L885" s="30"/>
    </row>
    <row r="886" spans="7:12" x14ac:dyDescent="0.25">
      <c r="G886" s="30"/>
      <c r="H886" s="30"/>
      <c r="I886" s="30"/>
      <c r="J886" s="30"/>
      <c r="K886" s="30"/>
      <c r="L886" s="30"/>
    </row>
    <row r="887" spans="7:12" x14ac:dyDescent="0.25">
      <c r="G887" s="30"/>
      <c r="H887" s="30"/>
      <c r="I887" s="30"/>
      <c r="J887" s="30"/>
      <c r="K887" s="30"/>
      <c r="L887" s="30"/>
    </row>
    <row r="888" spans="7:12" x14ac:dyDescent="0.25">
      <c r="G888" s="30"/>
      <c r="H888" s="30"/>
      <c r="I888" s="30"/>
      <c r="J888" s="30"/>
      <c r="K888" s="30"/>
      <c r="L888" s="30"/>
    </row>
    <row r="889" spans="7:12" x14ac:dyDescent="0.25">
      <c r="G889" s="30"/>
      <c r="H889" s="30"/>
      <c r="I889" s="30"/>
      <c r="J889" s="30"/>
      <c r="K889" s="30"/>
      <c r="L889" s="30"/>
    </row>
    <row r="890" spans="7:12" x14ac:dyDescent="0.25">
      <c r="G890" s="30"/>
      <c r="H890" s="30"/>
      <c r="I890" s="30"/>
      <c r="J890" s="30"/>
      <c r="K890" s="30"/>
      <c r="L890" s="30"/>
    </row>
    <row r="891" spans="7:12" x14ac:dyDescent="0.25">
      <c r="G891" s="30"/>
      <c r="H891" s="30"/>
      <c r="I891" s="30"/>
      <c r="J891" s="30"/>
      <c r="K891" s="30"/>
      <c r="L891" s="30"/>
    </row>
    <row r="892" spans="7:12" x14ac:dyDescent="0.25">
      <c r="G892" s="30"/>
      <c r="H892" s="30"/>
      <c r="I892" s="30"/>
      <c r="J892" s="30"/>
      <c r="K892" s="30"/>
      <c r="L892" s="30"/>
    </row>
    <row r="893" spans="7:12" x14ac:dyDescent="0.25">
      <c r="G893" s="30"/>
      <c r="H893" s="30"/>
      <c r="I893" s="30"/>
      <c r="J893" s="30"/>
      <c r="K893" s="30"/>
      <c r="L893" s="30"/>
    </row>
    <row r="894" spans="7:12" x14ac:dyDescent="0.25">
      <c r="G894" s="30"/>
      <c r="H894" s="30"/>
      <c r="I894" s="30"/>
      <c r="J894" s="30"/>
      <c r="K894" s="30"/>
      <c r="L894" s="30"/>
    </row>
    <row r="895" spans="7:12" x14ac:dyDescent="0.25">
      <c r="G895" s="30"/>
      <c r="H895" s="30"/>
      <c r="I895" s="30"/>
      <c r="J895" s="30"/>
      <c r="K895" s="30"/>
      <c r="L895" s="30"/>
    </row>
    <row r="896" spans="7:12" x14ac:dyDescent="0.25">
      <c r="G896" s="30"/>
      <c r="H896" s="30"/>
      <c r="I896" s="30"/>
      <c r="J896" s="30"/>
      <c r="K896" s="30"/>
      <c r="L896" s="30"/>
    </row>
    <row r="897" spans="7:12" x14ac:dyDescent="0.25">
      <c r="G897" s="30"/>
      <c r="H897" s="30"/>
      <c r="I897" s="30"/>
      <c r="J897" s="30"/>
      <c r="K897" s="30"/>
      <c r="L897" s="30"/>
    </row>
    <row r="898" spans="7:12" x14ac:dyDescent="0.25">
      <c r="G898" s="30"/>
      <c r="H898" s="30"/>
      <c r="I898" s="30"/>
      <c r="J898" s="30"/>
      <c r="K898" s="30"/>
      <c r="L898" s="30"/>
    </row>
    <row r="899" spans="7:12" x14ac:dyDescent="0.25">
      <c r="G899" s="30"/>
      <c r="H899" s="30"/>
      <c r="I899" s="30"/>
      <c r="J899" s="30"/>
      <c r="K899" s="30"/>
      <c r="L899" s="30"/>
    </row>
    <row r="900" spans="7:12" x14ac:dyDescent="0.25">
      <c r="G900" s="30"/>
      <c r="H900" s="30"/>
      <c r="I900" s="30"/>
      <c r="J900" s="30"/>
      <c r="K900" s="30"/>
      <c r="L900" s="30"/>
    </row>
    <row r="901" spans="7:12" x14ac:dyDescent="0.25">
      <c r="G901" s="30"/>
      <c r="H901" s="30"/>
      <c r="I901" s="30"/>
      <c r="J901" s="30"/>
      <c r="K901" s="30"/>
      <c r="L901" s="30"/>
    </row>
    <row r="902" spans="7:12" x14ac:dyDescent="0.25">
      <c r="G902" s="30"/>
      <c r="H902" s="30"/>
      <c r="I902" s="30"/>
      <c r="J902" s="30"/>
      <c r="K902" s="30"/>
      <c r="L902" s="30"/>
    </row>
    <row r="903" spans="7:12" x14ac:dyDescent="0.25">
      <c r="G903" s="30"/>
      <c r="H903" s="30"/>
      <c r="I903" s="30"/>
      <c r="J903" s="30"/>
      <c r="K903" s="30"/>
      <c r="L903" s="30"/>
    </row>
    <row r="904" spans="7:12" x14ac:dyDescent="0.25">
      <c r="G904" s="30"/>
      <c r="H904" s="30"/>
      <c r="I904" s="30"/>
      <c r="J904" s="30"/>
      <c r="K904" s="30"/>
      <c r="L904" s="30"/>
    </row>
    <row r="905" spans="7:12" x14ac:dyDescent="0.25">
      <c r="G905" s="30"/>
      <c r="H905" s="30"/>
      <c r="I905" s="30"/>
      <c r="J905" s="30"/>
      <c r="K905" s="30"/>
      <c r="L905" s="30"/>
    </row>
    <row r="906" spans="7:12" x14ac:dyDescent="0.25">
      <c r="G906" s="30"/>
      <c r="H906" s="30"/>
      <c r="I906" s="30"/>
      <c r="J906" s="30"/>
      <c r="K906" s="30"/>
      <c r="L906" s="30"/>
    </row>
    <row r="907" spans="7:12" x14ac:dyDescent="0.25">
      <c r="G907" s="30"/>
      <c r="H907" s="30"/>
      <c r="I907" s="30"/>
      <c r="J907" s="30"/>
      <c r="K907" s="30"/>
      <c r="L907" s="30"/>
    </row>
    <row r="908" spans="7:12" x14ac:dyDescent="0.25">
      <c r="G908" s="30"/>
      <c r="H908" s="30"/>
      <c r="I908" s="30"/>
      <c r="J908" s="30"/>
      <c r="K908" s="30"/>
      <c r="L908" s="30"/>
    </row>
    <row r="909" spans="7:12" x14ac:dyDescent="0.25">
      <c r="G909" s="30"/>
      <c r="H909" s="30"/>
      <c r="I909" s="30"/>
      <c r="J909" s="30"/>
      <c r="K909" s="30"/>
      <c r="L909" s="30"/>
    </row>
    <row r="910" spans="7:12" x14ac:dyDescent="0.25">
      <c r="G910" s="30"/>
      <c r="H910" s="30"/>
      <c r="I910" s="30"/>
      <c r="J910" s="30"/>
      <c r="K910" s="30"/>
      <c r="L910" s="30"/>
    </row>
    <row r="911" spans="7:12" x14ac:dyDescent="0.25">
      <c r="G911" s="30"/>
      <c r="H911" s="30"/>
      <c r="I911" s="30"/>
      <c r="J911" s="30"/>
      <c r="K911" s="30"/>
      <c r="L911" s="30"/>
    </row>
    <row r="912" spans="7:12" x14ac:dyDescent="0.25">
      <c r="G912" s="30"/>
      <c r="H912" s="30"/>
      <c r="I912" s="30"/>
      <c r="J912" s="30"/>
      <c r="K912" s="30"/>
      <c r="L912" s="30"/>
    </row>
    <row r="913" spans="7:12" x14ac:dyDescent="0.25">
      <c r="G913" s="30"/>
      <c r="H913" s="30"/>
      <c r="I913" s="30"/>
      <c r="J913" s="30"/>
      <c r="K913" s="30"/>
      <c r="L913" s="30"/>
    </row>
    <row r="914" spans="7:12" x14ac:dyDescent="0.25">
      <c r="G914" s="30"/>
      <c r="H914" s="30"/>
      <c r="I914" s="30"/>
      <c r="J914" s="30"/>
      <c r="K914" s="30"/>
      <c r="L914" s="30"/>
    </row>
    <row r="915" spans="7:12" x14ac:dyDescent="0.25">
      <c r="G915" s="30"/>
      <c r="H915" s="30"/>
      <c r="I915" s="30"/>
      <c r="J915" s="30"/>
      <c r="K915" s="30"/>
      <c r="L915" s="30"/>
    </row>
    <row r="916" spans="7:12" x14ac:dyDescent="0.25">
      <c r="G916" s="30"/>
      <c r="H916" s="30"/>
      <c r="I916" s="30"/>
      <c r="J916" s="30"/>
      <c r="K916" s="30"/>
      <c r="L916" s="30"/>
    </row>
    <row r="917" spans="7:12" x14ac:dyDescent="0.25">
      <c r="G917" s="30"/>
      <c r="H917" s="30"/>
      <c r="I917" s="30"/>
      <c r="J917" s="30"/>
      <c r="K917" s="30"/>
      <c r="L917" s="30"/>
    </row>
    <row r="918" spans="7:12" x14ac:dyDescent="0.25">
      <c r="G918" s="30"/>
      <c r="H918" s="30"/>
      <c r="I918" s="30"/>
      <c r="J918" s="30"/>
      <c r="K918" s="30"/>
      <c r="L918" s="30"/>
    </row>
    <row r="919" spans="7:12" x14ac:dyDescent="0.25">
      <c r="G919" s="30"/>
      <c r="H919" s="30"/>
      <c r="I919" s="30"/>
      <c r="J919" s="30"/>
      <c r="K919" s="30"/>
      <c r="L919" s="30"/>
    </row>
    <row r="920" spans="7:12" x14ac:dyDescent="0.25">
      <c r="G920" s="30"/>
      <c r="H920" s="30"/>
      <c r="I920" s="30"/>
      <c r="J920" s="30"/>
      <c r="K920" s="30"/>
      <c r="L920" s="30"/>
    </row>
    <row r="921" spans="7:12" x14ac:dyDescent="0.25">
      <c r="G921" s="30"/>
      <c r="H921" s="30"/>
      <c r="I921" s="30"/>
      <c r="J921" s="30"/>
      <c r="K921" s="30"/>
      <c r="L921" s="30"/>
    </row>
    <row r="922" spans="7:12" x14ac:dyDescent="0.25">
      <c r="G922" s="30"/>
      <c r="H922" s="30"/>
      <c r="I922" s="30"/>
      <c r="J922" s="30"/>
      <c r="K922" s="30"/>
      <c r="L922" s="30"/>
    </row>
    <row r="923" spans="7:12" x14ac:dyDescent="0.25">
      <c r="G923" s="30"/>
      <c r="H923" s="30"/>
      <c r="I923" s="30"/>
      <c r="J923" s="30"/>
      <c r="K923" s="30"/>
      <c r="L923" s="30"/>
    </row>
    <row r="924" spans="7:12" x14ac:dyDescent="0.25">
      <c r="G924" s="30"/>
      <c r="H924" s="30"/>
      <c r="I924" s="30"/>
      <c r="J924" s="30"/>
      <c r="K924" s="30"/>
      <c r="L924" s="30"/>
    </row>
    <row r="925" spans="7:12" x14ac:dyDescent="0.25">
      <c r="G925" s="30"/>
      <c r="H925" s="30"/>
      <c r="I925" s="30"/>
      <c r="J925" s="30"/>
      <c r="K925" s="30"/>
      <c r="L925" s="30"/>
    </row>
    <row r="926" spans="7:12" x14ac:dyDescent="0.25">
      <c r="G926" s="30"/>
      <c r="H926" s="30"/>
      <c r="I926" s="30"/>
      <c r="J926" s="30"/>
      <c r="K926" s="30"/>
      <c r="L926" s="30"/>
    </row>
    <row r="927" spans="7:12" x14ac:dyDescent="0.25">
      <c r="G927" s="30"/>
      <c r="H927" s="30"/>
      <c r="I927" s="30"/>
      <c r="J927" s="30"/>
      <c r="K927" s="30"/>
      <c r="L927" s="30"/>
    </row>
    <row r="928" spans="7:12" x14ac:dyDescent="0.25">
      <c r="G928" s="30"/>
      <c r="H928" s="30"/>
      <c r="I928" s="30"/>
      <c r="J928" s="30"/>
      <c r="K928" s="30"/>
      <c r="L928" s="30"/>
    </row>
    <row r="929" spans="7:12" x14ac:dyDescent="0.25">
      <c r="G929" s="30"/>
      <c r="H929" s="30"/>
      <c r="I929" s="30"/>
      <c r="J929" s="30"/>
      <c r="K929" s="30"/>
      <c r="L929" s="30"/>
    </row>
    <row r="930" spans="7:12" x14ac:dyDescent="0.25">
      <c r="G930" s="30"/>
      <c r="H930" s="30"/>
      <c r="I930" s="30"/>
      <c r="J930" s="30"/>
      <c r="K930" s="30"/>
      <c r="L930" s="30"/>
    </row>
    <row r="931" spans="7:12" x14ac:dyDescent="0.25">
      <c r="G931" s="30"/>
      <c r="H931" s="30"/>
      <c r="I931" s="30"/>
      <c r="J931" s="30"/>
      <c r="K931" s="30"/>
      <c r="L931" s="30"/>
    </row>
    <row r="932" spans="7:12" x14ac:dyDescent="0.25">
      <c r="G932" s="30"/>
      <c r="H932" s="30"/>
      <c r="I932" s="30"/>
      <c r="J932" s="30"/>
      <c r="K932" s="30"/>
      <c r="L932" s="30"/>
    </row>
    <row r="933" spans="7:12" x14ac:dyDescent="0.25">
      <c r="G933" s="30"/>
      <c r="H933" s="30"/>
      <c r="I933" s="30"/>
      <c r="J933" s="30"/>
      <c r="K933" s="30"/>
      <c r="L933" s="30"/>
    </row>
    <row r="934" spans="7:12" x14ac:dyDescent="0.25">
      <c r="G934" s="30"/>
      <c r="H934" s="30"/>
      <c r="I934" s="30"/>
      <c r="J934" s="30"/>
      <c r="K934" s="30"/>
      <c r="L934" s="30"/>
    </row>
    <row r="935" spans="7:12" x14ac:dyDescent="0.25">
      <c r="G935" s="30"/>
      <c r="H935" s="30"/>
      <c r="I935" s="30"/>
      <c r="J935" s="30"/>
      <c r="K935" s="30"/>
      <c r="L935" s="30"/>
    </row>
    <row r="936" spans="7:12" x14ac:dyDescent="0.25">
      <c r="G936" s="30"/>
      <c r="H936" s="30"/>
      <c r="I936" s="30"/>
      <c r="J936" s="30"/>
      <c r="K936" s="30"/>
      <c r="L936" s="30"/>
    </row>
    <row r="937" spans="7:12" x14ac:dyDescent="0.25">
      <c r="G937" s="30"/>
      <c r="H937" s="30"/>
      <c r="I937" s="30"/>
      <c r="J937" s="30"/>
      <c r="K937" s="30"/>
      <c r="L937" s="30"/>
    </row>
    <row r="938" spans="7:12" x14ac:dyDescent="0.25">
      <c r="G938" s="30"/>
      <c r="H938" s="30"/>
      <c r="I938" s="30"/>
      <c r="J938" s="30"/>
      <c r="K938" s="30"/>
      <c r="L938" s="30"/>
    </row>
    <row r="939" spans="7:12" x14ac:dyDescent="0.25">
      <c r="G939" s="30"/>
      <c r="H939" s="30"/>
      <c r="I939" s="30"/>
      <c r="J939" s="30"/>
      <c r="K939" s="30"/>
      <c r="L939" s="30"/>
    </row>
    <row r="940" spans="7:12" x14ac:dyDescent="0.25">
      <c r="G940" s="30"/>
      <c r="H940" s="30"/>
      <c r="I940" s="30"/>
      <c r="J940" s="30"/>
      <c r="K940" s="30"/>
      <c r="L940" s="30"/>
    </row>
    <row r="941" spans="7:12" x14ac:dyDescent="0.25">
      <c r="G941" s="30"/>
      <c r="H941" s="30"/>
      <c r="I941" s="30"/>
      <c r="J941" s="30"/>
      <c r="K941" s="30"/>
      <c r="L941" s="30"/>
    </row>
    <row r="942" spans="7:12" x14ac:dyDescent="0.25">
      <c r="G942" s="30"/>
      <c r="H942" s="30"/>
      <c r="I942" s="30"/>
      <c r="J942" s="30"/>
      <c r="K942" s="30"/>
      <c r="L942" s="30"/>
    </row>
    <row r="943" spans="7:12" x14ac:dyDescent="0.25">
      <c r="G943" s="30"/>
      <c r="H943" s="30"/>
      <c r="I943" s="30"/>
      <c r="J943" s="30"/>
      <c r="K943" s="30"/>
      <c r="L943" s="30"/>
    </row>
    <row r="944" spans="7:12" x14ac:dyDescent="0.25">
      <c r="G944" s="30"/>
      <c r="H944" s="30"/>
      <c r="I944" s="30"/>
      <c r="J944" s="30"/>
      <c r="K944" s="30"/>
      <c r="L944" s="30"/>
    </row>
    <row r="945" spans="7:12" x14ac:dyDescent="0.25">
      <c r="G945" s="30"/>
      <c r="H945" s="30"/>
      <c r="I945" s="30"/>
      <c r="J945" s="30"/>
      <c r="K945" s="30"/>
      <c r="L945" s="30"/>
    </row>
    <row r="946" spans="7:12" x14ac:dyDescent="0.25">
      <c r="G946" s="30"/>
      <c r="H946" s="30"/>
      <c r="I946" s="30"/>
      <c r="J946" s="30"/>
      <c r="K946" s="30"/>
      <c r="L946" s="30"/>
    </row>
    <row r="947" spans="7:12" x14ac:dyDescent="0.25">
      <c r="G947" s="30"/>
      <c r="H947" s="30"/>
      <c r="I947" s="30"/>
      <c r="J947" s="30"/>
      <c r="K947" s="30"/>
      <c r="L947" s="30"/>
    </row>
    <row r="948" spans="7:12" x14ac:dyDescent="0.25">
      <c r="G948" s="30"/>
      <c r="H948" s="30"/>
      <c r="I948" s="30"/>
      <c r="J948" s="30"/>
      <c r="K948" s="30"/>
      <c r="L948" s="30"/>
    </row>
    <row r="949" spans="7:12" x14ac:dyDescent="0.25">
      <c r="G949" s="30"/>
      <c r="H949" s="30"/>
      <c r="I949" s="30"/>
      <c r="J949" s="30"/>
      <c r="K949" s="30"/>
      <c r="L949" s="30"/>
    </row>
    <row r="950" spans="7:12" x14ac:dyDescent="0.25">
      <c r="G950" s="30"/>
      <c r="H950" s="30"/>
      <c r="I950" s="30"/>
      <c r="J950" s="30"/>
      <c r="K950" s="30"/>
      <c r="L950" s="30"/>
    </row>
    <row r="951" spans="7:12" x14ac:dyDescent="0.25">
      <c r="G951" s="30"/>
      <c r="H951" s="30"/>
      <c r="I951" s="30"/>
      <c r="J951" s="30"/>
      <c r="K951" s="30"/>
      <c r="L951" s="30"/>
    </row>
    <row r="952" spans="7:12" x14ac:dyDescent="0.25">
      <c r="G952" s="30"/>
      <c r="H952" s="30"/>
      <c r="I952" s="30"/>
      <c r="J952" s="30"/>
      <c r="K952" s="30"/>
      <c r="L952" s="30"/>
    </row>
    <row r="953" spans="7:12" x14ac:dyDescent="0.25">
      <c r="G953" s="30"/>
      <c r="H953" s="30"/>
      <c r="I953" s="30"/>
      <c r="J953" s="30"/>
      <c r="K953" s="30"/>
      <c r="L953" s="30"/>
    </row>
    <row r="954" spans="7:12" x14ac:dyDescent="0.25">
      <c r="G954" s="30"/>
      <c r="H954" s="30"/>
      <c r="I954" s="30"/>
      <c r="J954" s="30"/>
      <c r="K954" s="30"/>
      <c r="L954" s="30"/>
    </row>
    <row r="955" spans="7:12" x14ac:dyDescent="0.25">
      <c r="G955" s="30"/>
      <c r="H955" s="30"/>
      <c r="I955" s="30"/>
      <c r="J955" s="30"/>
      <c r="K955" s="30"/>
      <c r="L955" s="30"/>
    </row>
    <row r="956" spans="7:12" x14ac:dyDescent="0.25">
      <c r="G956" s="30"/>
      <c r="H956" s="30"/>
      <c r="I956" s="30"/>
      <c r="J956" s="30"/>
      <c r="K956" s="30"/>
      <c r="L956" s="30"/>
    </row>
    <row r="957" spans="7:12" x14ac:dyDescent="0.25">
      <c r="G957" s="30"/>
      <c r="H957" s="30"/>
      <c r="I957" s="30"/>
      <c r="J957" s="30"/>
      <c r="K957" s="30"/>
      <c r="L957" s="30"/>
    </row>
    <row r="958" spans="7:12" x14ac:dyDescent="0.25">
      <c r="G958" s="30"/>
      <c r="H958" s="30"/>
      <c r="I958" s="30"/>
      <c r="J958" s="30"/>
      <c r="K958" s="30"/>
      <c r="L958" s="30"/>
    </row>
    <row r="959" spans="7:12" x14ac:dyDescent="0.25">
      <c r="G959" s="30"/>
      <c r="H959" s="30"/>
      <c r="I959" s="30"/>
      <c r="J959" s="30"/>
      <c r="K959" s="30"/>
      <c r="L959" s="30"/>
    </row>
    <row r="960" spans="7:12" x14ac:dyDescent="0.25">
      <c r="G960" s="30"/>
      <c r="H960" s="30"/>
      <c r="I960" s="30"/>
      <c r="J960" s="30"/>
      <c r="K960" s="30"/>
      <c r="L960" s="30"/>
    </row>
    <row r="961" spans="7:12" x14ac:dyDescent="0.25">
      <c r="G961" s="30"/>
      <c r="H961" s="30"/>
      <c r="I961" s="30"/>
      <c r="J961" s="30"/>
      <c r="K961" s="30"/>
      <c r="L961" s="30"/>
    </row>
    <row r="962" spans="7:12" x14ac:dyDescent="0.25">
      <c r="G962" s="30"/>
      <c r="H962" s="30"/>
      <c r="I962" s="30"/>
      <c r="J962" s="30"/>
      <c r="K962" s="30"/>
      <c r="L962" s="30"/>
    </row>
    <row r="963" spans="7:12" x14ac:dyDescent="0.25">
      <c r="G963" s="30"/>
      <c r="H963" s="30"/>
      <c r="I963" s="30"/>
      <c r="J963" s="30"/>
      <c r="K963" s="30"/>
      <c r="L963" s="30"/>
    </row>
    <row r="964" spans="7:12" x14ac:dyDescent="0.25">
      <c r="G964" s="30"/>
      <c r="H964" s="30"/>
      <c r="I964" s="30"/>
      <c r="J964" s="30"/>
      <c r="K964" s="30"/>
      <c r="L964" s="30"/>
    </row>
    <row r="965" spans="7:12" x14ac:dyDescent="0.25">
      <c r="G965" s="30"/>
      <c r="H965" s="30"/>
      <c r="I965" s="30"/>
      <c r="J965" s="30"/>
      <c r="K965" s="30"/>
      <c r="L965" s="30"/>
    </row>
    <row r="966" spans="7:12" x14ac:dyDescent="0.25">
      <c r="G966" s="30"/>
      <c r="H966" s="30"/>
      <c r="I966" s="30"/>
      <c r="J966" s="30"/>
      <c r="K966" s="30"/>
      <c r="L966" s="30"/>
    </row>
    <row r="967" spans="7:12" x14ac:dyDescent="0.25">
      <c r="G967" s="30"/>
      <c r="H967" s="30"/>
      <c r="I967" s="30"/>
      <c r="J967" s="30"/>
      <c r="K967" s="30"/>
      <c r="L967" s="30"/>
    </row>
    <row r="968" spans="7:12" x14ac:dyDescent="0.25">
      <c r="G968" s="30"/>
      <c r="H968" s="30"/>
      <c r="I968" s="30"/>
      <c r="J968" s="30"/>
      <c r="K968" s="30"/>
      <c r="L968" s="30"/>
    </row>
    <row r="969" spans="7:12" x14ac:dyDescent="0.25">
      <c r="G969" s="30"/>
      <c r="H969" s="30"/>
      <c r="I969" s="30"/>
      <c r="J969" s="30"/>
      <c r="K969" s="30"/>
      <c r="L969" s="30"/>
    </row>
    <row r="970" spans="7:12" x14ac:dyDescent="0.25">
      <c r="G970" s="30"/>
      <c r="H970" s="30"/>
      <c r="I970" s="30"/>
      <c r="J970" s="30"/>
      <c r="K970" s="30"/>
      <c r="L970" s="30"/>
    </row>
    <row r="971" spans="7:12" x14ac:dyDescent="0.25">
      <c r="G971" s="30"/>
      <c r="H971" s="30"/>
      <c r="I971" s="30"/>
      <c r="J971" s="30"/>
      <c r="K971" s="30"/>
      <c r="L971" s="30"/>
    </row>
    <row r="972" spans="7:12" x14ac:dyDescent="0.25">
      <c r="G972" s="30"/>
      <c r="H972" s="30"/>
      <c r="I972" s="30"/>
      <c r="J972" s="30"/>
      <c r="K972" s="30"/>
      <c r="L972" s="30"/>
    </row>
    <row r="973" spans="7:12" x14ac:dyDescent="0.25">
      <c r="G973" s="30"/>
      <c r="H973" s="30"/>
      <c r="I973" s="30"/>
      <c r="J973" s="30"/>
      <c r="K973" s="30"/>
      <c r="L973" s="30"/>
    </row>
    <row r="974" spans="7:12" x14ac:dyDescent="0.25">
      <c r="G974" s="30"/>
      <c r="H974" s="30"/>
      <c r="I974" s="30"/>
      <c r="J974" s="30"/>
      <c r="K974" s="30"/>
      <c r="L974" s="30"/>
    </row>
    <row r="975" spans="7:12" x14ac:dyDescent="0.25">
      <c r="G975" s="30"/>
      <c r="H975" s="30"/>
      <c r="I975" s="30"/>
      <c r="J975" s="30"/>
      <c r="K975" s="30"/>
      <c r="L975" s="30"/>
    </row>
    <row r="976" spans="7:12" x14ac:dyDescent="0.25">
      <c r="G976" s="30"/>
      <c r="H976" s="30"/>
      <c r="I976" s="30"/>
      <c r="J976" s="30"/>
      <c r="K976" s="30"/>
      <c r="L976" s="30"/>
    </row>
    <row r="977" spans="7:12" x14ac:dyDescent="0.25">
      <c r="G977" s="30"/>
      <c r="H977" s="30"/>
      <c r="I977" s="30"/>
      <c r="J977" s="30"/>
      <c r="K977" s="30"/>
      <c r="L977" s="30"/>
    </row>
    <row r="978" spans="7:12" x14ac:dyDescent="0.25">
      <c r="G978" s="30"/>
      <c r="H978" s="30"/>
      <c r="I978" s="30"/>
      <c r="J978" s="30"/>
      <c r="K978" s="30"/>
      <c r="L978" s="30"/>
    </row>
    <row r="979" spans="7:12" x14ac:dyDescent="0.25">
      <c r="G979" s="30"/>
      <c r="H979" s="30"/>
      <c r="I979" s="30"/>
      <c r="J979" s="30"/>
      <c r="K979" s="30"/>
      <c r="L979" s="30"/>
    </row>
    <row r="980" spans="7:12" x14ac:dyDescent="0.25">
      <c r="G980" s="30"/>
      <c r="H980" s="30"/>
      <c r="I980" s="30"/>
      <c r="J980" s="30"/>
      <c r="K980" s="30"/>
      <c r="L980" s="30"/>
    </row>
    <row r="981" spans="7:12" x14ac:dyDescent="0.25">
      <c r="G981" s="30"/>
      <c r="H981" s="30"/>
      <c r="I981" s="30"/>
      <c r="J981" s="30"/>
      <c r="K981" s="30"/>
      <c r="L981" s="30"/>
    </row>
    <row r="982" spans="7:12" x14ac:dyDescent="0.25">
      <c r="G982" s="30"/>
      <c r="H982" s="30"/>
      <c r="I982" s="30"/>
      <c r="J982" s="30"/>
      <c r="K982" s="30"/>
      <c r="L982" s="30"/>
    </row>
    <row r="983" spans="7:12" x14ac:dyDescent="0.25">
      <c r="G983" s="30"/>
      <c r="H983" s="30"/>
      <c r="I983" s="30"/>
      <c r="J983" s="30"/>
      <c r="K983" s="30"/>
      <c r="L983" s="30"/>
    </row>
    <row r="984" spans="7:12" x14ac:dyDescent="0.25">
      <c r="G984" s="30"/>
      <c r="H984" s="30"/>
      <c r="I984" s="30"/>
      <c r="J984" s="30"/>
      <c r="K984" s="30"/>
      <c r="L984" s="30"/>
    </row>
    <row r="985" spans="7:12" x14ac:dyDescent="0.25">
      <c r="G985" s="30"/>
      <c r="H985" s="30"/>
      <c r="I985" s="30"/>
      <c r="J985" s="30"/>
      <c r="K985" s="30"/>
      <c r="L985" s="30"/>
    </row>
    <row r="986" spans="7:12" x14ac:dyDescent="0.25">
      <c r="G986" s="30"/>
      <c r="H986" s="30"/>
      <c r="I986" s="30"/>
      <c r="J986" s="30"/>
      <c r="K986" s="30"/>
      <c r="L986" s="30"/>
    </row>
    <row r="987" spans="7:12" x14ac:dyDescent="0.25">
      <c r="G987" s="30"/>
      <c r="H987" s="30"/>
      <c r="I987" s="30"/>
      <c r="J987" s="30"/>
      <c r="K987" s="30"/>
      <c r="L987" s="30"/>
    </row>
    <row r="988" spans="7:12" x14ac:dyDescent="0.25">
      <c r="G988" s="30"/>
      <c r="H988" s="30"/>
      <c r="I988" s="30"/>
      <c r="J988" s="30"/>
      <c r="K988" s="30"/>
      <c r="L988" s="30"/>
    </row>
    <row r="989" spans="7:12" x14ac:dyDescent="0.25">
      <c r="G989" s="30"/>
      <c r="H989" s="30"/>
      <c r="I989" s="30"/>
      <c r="J989" s="30"/>
      <c r="K989" s="30"/>
      <c r="L989" s="30"/>
    </row>
    <row r="990" spans="7:12" x14ac:dyDescent="0.25">
      <c r="G990" s="30"/>
      <c r="H990" s="30"/>
      <c r="I990" s="30"/>
      <c r="J990" s="30"/>
      <c r="K990" s="30"/>
      <c r="L990" s="30"/>
    </row>
    <row r="991" spans="7:12" x14ac:dyDescent="0.25">
      <c r="G991" s="30"/>
      <c r="H991" s="30"/>
      <c r="I991" s="30"/>
      <c r="J991" s="30"/>
      <c r="K991" s="30"/>
      <c r="L991" s="30"/>
    </row>
    <row r="992" spans="7:12" x14ac:dyDescent="0.25">
      <c r="G992" s="30"/>
      <c r="H992" s="30"/>
      <c r="I992" s="30"/>
      <c r="J992" s="30"/>
      <c r="K992" s="30"/>
      <c r="L992" s="30"/>
    </row>
    <row r="993" spans="7:12" x14ac:dyDescent="0.25">
      <c r="G993" s="30"/>
      <c r="H993" s="30"/>
      <c r="I993" s="30"/>
      <c r="J993" s="30"/>
      <c r="K993" s="30"/>
      <c r="L993" s="30"/>
    </row>
    <row r="994" spans="7:12" x14ac:dyDescent="0.25">
      <c r="G994" s="30"/>
      <c r="H994" s="30"/>
      <c r="I994" s="30"/>
      <c r="J994" s="30"/>
      <c r="K994" s="30"/>
      <c r="L994" s="30"/>
    </row>
    <row r="995" spans="7:12" x14ac:dyDescent="0.25">
      <c r="G995" s="30"/>
      <c r="H995" s="30"/>
      <c r="I995" s="30"/>
      <c r="J995" s="30"/>
      <c r="K995" s="30"/>
      <c r="L995" s="30"/>
    </row>
    <row r="996" spans="7:12" x14ac:dyDescent="0.25">
      <c r="G996" s="30"/>
      <c r="H996" s="30"/>
      <c r="I996" s="30"/>
      <c r="J996" s="30"/>
      <c r="K996" s="30"/>
      <c r="L996" s="30"/>
    </row>
    <row r="997" spans="7:12" x14ac:dyDescent="0.25">
      <c r="G997" s="30"/>
      <c r="H997" s="30"/>
      <c r="I997" s="30"/>
      <c r="J997" s="30"/>
      <c r="K997" s="30"/>
      <c r="L997" s="30"/>
    </row>
    <row r="998" spans="7:12" x14ac:dyDescent="0.25">
      <c r="G998" s="30"/>
      <c r="H998" s="30"/>
      <c r="I998" s="30"/>
      <c r="J998" s="30"/>
      <c r="K998" s="30"/>
      <c r="L998" s="30"/>
    </row>
    <row r="999" spans="7:12" x14ac:dyDescent="0.25">
      <c r="G999" s="30"/>
      <c r="H999" s="30"/>
      <c r="I999" s="30"/>
      <c r="J999" s="30"/>
      <c r="K999" s="30"/>
      <c r="L999" s="30"/>
    </row>
    <row r="1000" spans="7:12" x14ac:dyDescent="0.25">
      <c r="G1000" s="30"/>
      <c r="H1000" s="30"/>
      <c r="I1000" s="30"/>
      <c r="J1000" s="30"/>
      <c r="K1000" s="30"/>
      <c r="L1000" s="30"/>
    </row>
    <row r="1001" spans="7:12" x14ac:dyDescent="0.25">
      <c r="G1001" s="30"/>
      <c r="H1001" s="30"/>
      <c r="I1001" s="30"/>
      <c r="J1001" s="30"/>
      <c r="K1001" s="30"/>
      <c r="L1001" s="30"/>
    </row>
    <row r="1002" spans="7:12" x14ac:dyDescent="0.25">
      <c r="G1002" s="30"/>
      <c r="H1002" s="30"/>
      <c r="I1002" s="30"/>
      <c r="J1002" s="30"/>
      <c r="K1002" s="30"/>
      <c r="L1002" s="30"/>
    </row>
    <row r="1003" spans="7:12" x14ac:dyDescent="0.25">
      <c r="G1003" s="30"/>
      <c r="H1003" s="30"/>
      <c r="I1003" s="30"/>
      <c r="J1003" s="30"/>
      <c r="K1003" s="30"/>
      <c r="L1003" s="30"/>
    </row>
    <row r="1004" spans="7:12" x14ac:dyDescent="0.25">
      <c r="G1004" s="30"/>
      <c r="H1004" s="30"/>
      <c r="I1004" s="30"/>
      <c r="J1004" s="30"/>
      <c r="K1004" s="30"/>
      <c r="L1004" s="30"/>
    </row>
    <row r="1005" spans="7:12" x14ac:dyDescent="0.25">
      <c r="G1005" s="30"/>
      <c r="H1005" s="30"/>
      <c r="I1005" s="30"/>
      <c r="J1005" s="30"/>
      <c r="K1005" s="30"/>
      <c r="L1005" s="30"/>
    </row>
    <row r="1006" spans="7:12" x14ac:dyDescent="0.25">
      <c r="G1006" s="30"/>
      <c r="H1006" s="30"/>
      <c r="I1006" s="30"/>
      <c r="J1006" s="30"/>
      <c r="K1006" s="30"/>
      <c r="L1006" s="30"/>
    </row>
    <row r="1007" spans="7:12" x14ac:dyDescent="0.25">
      <c r="G1007" s="30"/>
      <c r="H1007" s="30"/>
      <c r="I1007" s="30"/>
      <c r="J1007" s="30"/>
      <c r="K1007" s="30"/>
      <c r="L1007" s="30"/>
    </row>
    <row r="1008" spans="7:12" x14ac:dyDescent="0.25">
      <c r="G1008" s="30"/>
      <c r="H1008" s="30"/>
      <c r="I1008" s="30"/>
      <c r="J1008" s="30"/>
      <c r="K1008" s="30"/>
      <c r="L1008" s="30"/>
    </row>
    <row r="1009" spans="7:12" x14ac:dyDescent="0.25">
      <c r="G1009" s="30"/>
      <c r="H1009" s="30"/>
      <c r="I1009" s="30"/>
      <c r="J1009" s="30"/>
      <c r="K1009" s="30"/>
      <c r="L1009" s="30"/>
    </row>
    <row r="1010" spans="7:12" x14ac:dyDescent="0.25">
      <c r="G1010" s="30"/>
      <c r="H1010" s="30"/>
      <c r="I1010" s="30"/>
      <c r="J1010" s="30"/>
      <c r="K1010" s="30"/>
      <c r="L1010" s="30"/>
    </row>
    <row r="1011" spans="7:12" x14ac:dyDescent="0.25">
      <c r="G1011" s="30"/>
      <c r="H1011" s="30"/>
      <c r="I1011" s="30"/>
      <c r="J1011" s="30"/>
      <c r="K1011" s="30"/>
      <c r="L1011" s="30"/>
    </row>
    <row r="1012" spans="7:12" x14ac:dyDescent="0.25">
      <c r="G1012" s="30"/>
      <c r="H1012" s="30"/>
      <c r="I1012" s="30"/>
      <c r="J1012" s="30"/>
      <c r="K1012" s="30"/>
      <c r="L1012" s="30"/>
    </row>
    <row r="1013" spans="7:12" x14ac:dyDescent="0.25">
      <c r="G1013" s="30"/>
      <c r="H1013" s="30"/>
      <c r="I1013" s="30"/>
      <c r="J1013" s="30"/>
      <c r="K1013" s="30"/>
      <c r="L1013" s="30"/>
    </row>
    <row r="1014" spans="7:12" x14ac:dyDescent="0.25">
      <c r="G1014" s="30"/>
      <c r="H1014" s="30"/>
      <c r="I1014" s="30"/>
      <c r="J1014" s="30"/>
      <c r="K1014" s="30"/>
      <c r="L1014" s="30"/>
    </row>
    <row r="1015" spans="7:12" x14ac:dyDescent="0.25">
      <c r="G1015" s="30"/>
      <c r="H1015" s="30"/>
      <c r="I1015" s="30"/>
      <c r="J1015" s="30"/>
      <c r="K1015" s="30"/>
      <c r="L1015" s="30"/>
    </row>
    <row r="1016" spans="7:12" x14ac:dyDescent="0.25">
      <c r="G1016" s="30"/>
      <c r="H1016" s="30"/>
      <c r="I1016" s="30"/>
      <c r="J1016" s="30"/>
      <c r="K1016" s="30"/>
      <c r="L1016" s="30"/>
    </row>
    <row r="1017" spans="7:12" x14ac:dyDescent="0.25">
      <c r="G1017" s="30"/>
      <c r="H1017" s="30"/>
      <c r="I1017" s="30"/>
      <c r="J1017" s="30"/>
      <c r="K1017" s="30"/>
      <c r="L1017" s="30"/>
    </row>
    <row r="1018" spans="7:12" x14ac:dyDescent="0.25">
      <c r="G1018" s="30"/>
      <c r="H1018" s="30"/>
      <c r="I1018" s="30"/>
      <c r="J1018" s="30"/>
      <c r="K1018" s="30"/>
      <c r="L1018" s="30"/>
    </row>
    <row r="1019" spans="7:12" x14ac:dyDescent="0.25">
      <c r="G1019" s="30"/>
      <c r="H1019" s="30"/>
      <c r="I1019" s="30"/>
      <c r="J1019" s="30"/>
      <c r="K1019" s="30"/>
      <c r="L1019" s="30"/>
    </row>
    <row r="1020" spans="7:12" x14ac:dyDescent="0.25">
      <c r="G1020" s="30"/>
      <c r="H1020" s="30"/>
      <c r="I1020" s="30"/>
      <c r="J1020" s="30"/>
      <c r="K1020" s="30"/>
      <c r="L1020" s="30"/>
    </row>
    <row r="1021" spans="7:12" x14ac:dyDescent="0.25">
      <c r="G1021" s="30"/>
      <c r="H1021" s="30"/>
      <c r="I1021" s="30"/>
      <c r="J1021" s="30"/>
      <c r="K1021" s="30"/>
      <c r="L1021" s="30"/>
    </row>
    <row r="1022" spans="7:12" x14ac:dyDescent="0.25">
      <c r="G1022" s="30"/>
      <c r="H1022" s="30"/>
      <c r="I1022" s="30"/>
      <c r="J1022" s="30"/>
      <c r="K1022" s="30"/>
      <c r="L1022" s="30"/>
    </row>
    <row r="1023" spans="7:12" x14ac:dyDescent="0.25">
      <c r="G1023" s="30"/>
      <c r="H1023" s="30"/>
      <c r="I1023" s="30"/>
      <c r="J1023" s="30"/>
      <c r="K1023" s="30"/>
      <c r="L1023" s="30"/>
    </row>
    <row r="1024" spans="7:12" x14ac:dyDescent="0.25">
      <c r="G1024" s="30"/>
      <c r="H1024" s="30"/>
      <c r="I1024" s="30"/>
      <c r="J1024" s="30"/>
      <c r="K1024" s="30"/>
      <c r="L1024" s="30"/>
    </row>
    <row r="1025" spans="7:12" x14ac:dyDescent="0.25">
      <c r="G1025" s="30"/>
      <c r="H1025" s="30"/>
      <c r="I1025" s="30"/>
      <c r="J1025" s="30"/>
      <c r="K1025" s="30"/>
      <c r="L1025" s="30"/>
    </row>
    <row r="1026" spans="7:12" x14ac:dyDescent="0.25">
      <c r="G1026" s="30"/>
      <c r="H1026" s="30"/>
      <c r="I1026" s="30"/>
      <c r="J1026" s="30"/>
      <c r="K1026" s="30"/>
      <c r="L1026" s="30"/>
    </row>
    <row r="1027" spans="7:12" x14ac:dyDescent="0.25">
      <c r="G1027" s="30"/>
      <c r="H1027" s="30"/>
      <c r="I1027" s="30"/>
      <c r="J1027" s="30"/>
      <c r="K1027" s="30"/>
      <c r="L1027" s="30"/>
    </row>
    <row r="1028" spans="7:12" x14ac:dyDescent="0.25">
      <c r="G1028" s="30"/>
      <c r="H1028" s="30"/>
      <c r="I1028" s="30"/>
      <c r="J1028" s="30"/>
      <c r="K1028" s="30"/>
      <c r="L1028" s="30"/>
    </row>
    <row r="1029" spans="7:12" x14ac:dyDescent="0.25">
      <c r="G1029" s="30"/>
      <c r="H1029" s="30"/>
      <c r="I1029" s="30"/>
      <c r="J1029" s="30"/>
      <c r="K1029" s="30"/>
      <c r="L1029" s="30"/>
    </row>
    <row r="1030" spans="7:12" x14ac:dyDescent="0.25">
      <c r="G1030" s="30"/>
      <c r="H1030" s="30"/>
      <c r="I1030" s="30"/>
      <c r="J1030" s="30"/>
      <c r="K1030" s="30"/>
      <c r="L1030" s="30"/>
    </row>
    <row r="1031" spans="7:12" x14ac:dyDescent="0.25">
      <c r="G1031" s="30"/>
      <c r="H1031" s="30"/>
      <c r="I1031" s="30"/>
      <c r="J1031" s="30"/>
      <c r="K1031" s="30"/>
      <c r="L1031" s="30"/>
    </row>
    <row r="1032" spans="7:12" x14ac:dyDescent="0.25">
      <c r="G1032" s="30"/>
      <c r="H1032" s="30"/>
      <c r="I1032" s="30"/>
      <c r="J1032" s="30"/>
      <c r="K1032" s="30"/>
      <c r="L1032" s="30"/>
    </row>
    <row r="1033" spans="7:12" x14ac:dyDescent="0.25">
      <c r="G1033" s="30"/>
      <c r="H1033" s="30"/>
      <c r="I1033" s="30"/>
      <c r="J1033" s="30"/>
      <c r="K1033" s="30"/>
      <c r="L1033" s="30"/>
    </row>
    <row r="1034" spans="7:12" x14ac:dyDescent="0.25">
      <c r="G1034" s="30"/>
      <c r="H1034" s="30"/>
      <c r="I1034" s="30"/>
      <c r="J1034" s="30"/>
      <c r="K1034" s="30"/>
      <c r="L1034" s="30"/>
    </row>
    <row r="1035" spans="7:12" x14ac:dyDescent="0.25">
      <c r="G1035" s="30"/>
      <c r="H1035" s="30"/>
      <c r="I1035" s="30"/>
      <c r="J1035" s="30"/>
      <c r="K1035" s="30"/>
      <c r="L1035" s="30"/>
    </row>
    <row r="1036" spans="7:12" x14ac:dyDescent="0.25">
      <c r="G1036" s="30"/>
      <c r="H1036" s="30"/>
      <c r="I1036" s="30"/>
      <c r="J1036" s="30"/>
      <c r="K1036" s="30"/>
      <c r="L1036" s="30"/>
    </row>
    <row r="1037" spans="7:12" x14ac:dyDescent="0.25">
      <c r="G1037" s="30"/>
      <c r="H1037" s="30"/>
      <c r="I1037" s="30"/>
      <c r="J1037" s="30"/>
      <c r="K1037" s="30"/>
      <c r="L1037" s="30"/>
    </row>
    <row r="1038" spans="7:12" x14ac:dyDescent="0.25">
      <c r="G1038" s="30"/>
      <c r="H1038" s="30"/>
      <c r="I1038" s="30"/>
      <c r="J1038" s="30"/>
      <c r="K1038" s="30"/>
      <c r="L1038" s="30"/>
    </row>
    <row r="1039" spans="7:12" x14ac:dyDescent="0.25">
      <c r="G1039" s="30"/>
      <c r="H1039" s="30"/>
      <c r="I1039" s="30"/>
      <c r="J1039" s="30"/>
      <c r="K1039" s="30"/>
      <c r="L1039" s="30"/>
    </row>
    <row r="1040" spans="7:12" x14ac:dyDescent="0.25">
      <c r="G1040" s="30"/>
      <c r="H1040" s="30"/>
      <c r="I1040" s="30"/>
      <c r="J1040" s="30"/>
      <c r="K1040" s="30"/>
      <c r="L1040" s="30"/>
    </row>
    <row r="1041" spans="7:12" x14ac:dyDescent="0.25">
      <c r="G1041" s="30"/>
      <c r="H1041" s="30"/>
      <c r="I1041" s="30"/>
      <c r="J1041" s="30"/>
      <c r="K1041" s="30"/>
      <c r="L1041" s="30"/>
    </row>
    <row r="1042" spans="7:12" x14ac:dyDescent="0.25">
      <c r="G1042" s="30"/>
      <c r="H1042" s="30"/>
      <c r="I1042" s="30"/>
      <c r="J1042" s="30"/>
      <c r="K1042" s="30"/>
      <c r="L1042" s="30"/>
    </row>
    <row r="1043" spans="7:12" x14ac:dyDescent="0.25">
      <c r="G1043" s="30"/>
      <c r="H1043" s="30"/>
      <c r="I1043" s="30"/>
      <c r="J1043" s="30"/>
      <c r="K1043" s="30"/>
      <c r="L1043" s="30"/>
    </row>
    <row r="1044" spans="7:12" x14ac:dyDescent="0.25">
      <c r="G1044" s="30"/>
      <c r="H1044" s="30"/>
      <c r="I1044" s="30"/>
      <c r="J1044" s="30"/>
      <c r="K1044" s="30"/>
      <c r="L1044" s="30"/>
    </row>
    <row r="1045" spans="7:12" x14ac:dyDescent="0.25">
      <c r="G1045" s="30"/>
      <c r="H1045" s="30"/>
      <c r="I1045" s="30"/>
      <c r="J1045" s="30"/>
      <c r="K1045" s="30"/>
      <c r="L1045" s="30"/>
    </row>
    <row r="1046" spans="7:12" x14ac:dyDescent="0.25">
      <c r="G1046" s="30"/>
      <c r="H1046" s="30"/>
      <c r="I1046" s="30"/>
      <c r="J1046" s="30"/>
      <c r="K1046" s="30"/>
      <c r="L1046" s="30"/>
    </row>
    <row r="1047" spans="7:12" x14ac:dyDescent="0.25">
      <c r="G1047" s="30"/>
      <c r="H1047" s="30"/>
      <c r="I1047" s="30"/>
      <c r="J1047" s="30"/>
      <c r="K1047" s="30"/>
      <c r="L1047" s="30"/>
    </row>
    <row r="1048" spans="7:12" x14ac:dyDescent="0.25">
      <c r="G1048" s="30"/>
      <c r="H1048" s="30"/>
      <c r="I1048" s="30"/>
      <c r="J1048" s="30"/>
      <c r="K1048" s="30"/>
      <c r="L1048" s="30"/>
    </row>
    <row r="1049" spans="7:12" x14ac:dyDescent="0.25">
      <c r="G1049" s="30"/>
      <c r="H1049" s="30"/>
      <c r="I1049" s="30"/>
      <c r="J1049" s="30"/>
      <c r="K1049" s="30"/>
      <c r="L1049" s="30"/>
    </row>
    <row r="1050" spans="7:12" x14ac:dyDescent="0.25">
      <c r="G1050" s="30"/>
      <c r="H1050" s="30"/>
      <c r="I1050" s="30"/>
      <c r="J1050" s="30"/>
      <c r="K1050" s="30"/>
      <c r="L1050" s="30"/>
    </row>
    <row r="1051" spans="7:12" x14ac:dyDescent="0.25">
      <c r="G1051" s="30"/>
      <c r="H1051" s="30"/>
      <c r="I1051" s="30"/>
      <c r="J1051" s="30"/>
      <c r="K1051" s="30"/>
      <c r="L1051" s="30"/>
    </row>
    <row r="1052" spans="7:12" x14ac:dyDescent="0.25">
      <c r="G1052" s="30"/>
      <c r="H1052" s="30"/>
      <c r="I1052" s="30"/>
      <c r="J1052" s="30"/>
      <c r="K1052" s="30"/>
      <c r="L1052" s="30"/>
    </row>
    <row r="1053" spans="7:12" x14ac:dyDescent="0.25">
      <c r="G1053" s="30"/>
      <c r="H1053" s="30"/>
      <c r="I1053" s="30"/>
      <c r="J1053" s="30"/>
      <c r="K1053" s="30"/>
      <c r="L1053" s="30"/>
    </row>
    <row r="1054" spans="7:12" x14ac:dyDescent="0.25">
      <c r="G1054" s="30"/>
      <c r="H1054" s="30"/>
      <c r="I1054" s="30"/>
      <c r="J1054" s="30"/>
      <c r="K1054" s="30"/>
      <c r="L1054" s="30"/>
    </row>
    <row r="1055" spans="7:12" x14ac:dyDescent="0.25">
      <c r="G1055" s="30"/>
      <c r="H1055" s="30"/>
      <c r="I1055" s="30"/>
      <c r="J1055" s="30"/>
      <c r="K1055" s="30"/>
      <c r="L1055" s="30"/>
    </row>
    <row r="1056" spans="7:12" x14ac:dyDescent="0.25">
      <c r="G1056" s="30"/>
      <c r="H1056" s="30"/>
      <c r="I1056" s="30"/>
      <c r="J1056" s="30"/>
      <c r="K1056" s="30"/>
      <c r="L1056" s="30"/>
    </row>
    <row r="1057" spans="7:12" x14ac:dyDescent="0.25">
      <c r="G1057" s="30"/>
      <c r="H1057" s="30"/>
      <c r="I1057" s="30"/>
      <c r="J1057" s="30"/>
      <c r="K1057" s="30"/>
      <c r="L1057" s="30"/>
    </row>
    <row r="1058" spans="7:12" x14ac:dyDescent="0.25">
      <c r="G1058" s="30"/>
      <c r="H1058" s="30"/>
      <c r="I1058" s="30"/>
      <c r="J1058" s="30"/>
      <c r="K1058" s="30"/>
      <c r="L1058" s="30"/>
    </row>
    <row r="1059" spans="7:12" x14ac:dyDescent="0.25">
      <c r="G1059" s="30"/>
      <c r="H1059" s="30"/>
      <c r="I1059" s="30"/>
      <c r="J1059" s="30"/>
      <c r="K1059" s="30"/>
      <c r="L1059" s="30"/>
    </row>
    <row r="1060" spans="7:12" x14ac:dyDescent="0.25">
      <c r="G1060" s="30"/>
      <c r="H1060" s="30"/>
      <c r="I1060" s="30"/>
      <c r="J1060" s="30"/>
      <c r="K1060" s="30"/>
      <c r="L1060" s="30"/>
    </row>
    <row r="1061" spans="7:12" x14ac:dyDescent="0.25">
      <c r="G1061" s="30"/>
      <c r="H1061" s="30"/>
      <c r="I1061" s="30"/>
      <c r="J1061" s="30"/>
      <c r="K1061" s="30"/>
      <c r="L1061" s="30"/>
    </row>
    <row r="1062" spans="7:12" x14ac:dyDescent="0.25">
      <c r="G1062" s="30"/>
      <c r="H1062" s="30"/>
      <c r="I1062" s="30"/>
      <c r="J1062" s="30"/>
      <c r="K1062" s="30"/>
      <c r="L1062" s="30"/>
    </row>
    <row r="1063" spans="7:12" x14ac:dyDescent="0.25">
      <c r="G1063" s="30"/>
      <c r="H1063" s="30"/>
      <c r="I1063" s="30"/>
      <c r="J1063" s="30"/>
      <c r="K1063" s="30"/>
      <c r="L1063" s="30"/>
    </row>
    <row r="1064" spans="7:12" x14ac:dyDescent="0.25">
      <c r="G1064" s="30"/>
      <c r="H1064" s="30"/>
      <c r="I1064" s="30"/>
      <c r="J1064" s="30"/>
      <c r="K1064" s="30"/>
      <c r="L1064" s="30"/>
    </row>
    <row r="1065" spans="7:12" x14ac:dyDescent="0.25">
      <c r="G1065" s="30"/>
      <c r="H1065" s="30"/>
      <c r="I1065" s="30"/>
      <c r="J1065" s="30"/>
      <c r="K1065" s="30"/>
      <c r="L1065" s="30"/>
    </row>
    <row r="1066" spans="7:12" x14ac:dyDescent="0.25">
      <c r="G1066" s="30"/>
      <c r="H1066" s="30"/>
      <c r="I1066" s="30"/>
      <c r="J1066" s="30"/>
      <c r="K1066" s="30"/>
      <c r="L1066" s="30"/>
    </row>
    <row r="1067" spans="7:12" x14ac:dyDescent="0.25">
      <c r="G1067" s="30"/>
      <c r="H1067" s="30"/>
      <c r="I1067" s="30"/>
      <c r="J1067" s="30"/>
      <c r="K1067" s="30"/>
      <c r="L1067" s="30"/>
    </row>
    <row r="1068" spans="7:12" x14ac:dyDescent="0.25">
      <c r="G1068" s="30"/>
      <c r="H1068" s="30"/>
      <c r="I1068" s="30"/>
      <c r="J1068" s="30"/>
      <c r="K1068" s="30"/>
      <c r="L1068" s="30"/>
    </row>
    <row r="1069" spans="7:12" x14ac:dyDescent="0.25">
      <c r="G1069" s="30"/>
      <c r="H1069" s="30"/>
      <c r="I1069" s="30"/>
      <c r="J1069" s="30"/>
      <c r="K1069" s="30"/>
      <c r="L1069" s="30"/>
    </row>
    <row r="1070" spans="7:12" x14ac:dyDescent="0.25">
      <c r="G1070" s="30"/>
      <c r="H1070" s="30"/>
      <c r="I1070" s="30"/>
      <c r="J1070" s="30"/>
      <c r="K1070" s="30"/>
      <c r="L1070" s="30"/>
    </row>
    <row r="1071" spans="7:12" x14ac:dyDescent="0.25">
      <c r="G1071" s="30"/>
      <c r="H1071" s="30"/>
      <c r="I1071" s="30"/>
      <c r="J1071" s="30"/>
      <c r="K1071" s="30"/>
      <c r="L1071" s="30"/>
    </row>
    <row r="1072" spans="7:12" x14ac:dyDescent="0.25">
      <c r="G1072" s="30"/>
      <c r="H1072" s="30"/>
      <c r="I1072" s="30"/>
      <c r="J1072" s="30"/>
      <c r="K1072" s="30"/>
      <c r="L1072" s="30"/>
    </row>
    <row r="1073" spans="7:12" x14ac:dyDescent="0.25">
      <c r="G1073" s="30"/>
      <c r="H1073" s="30"/>
      <c r="I1073" s="30"/>
      <c r="J1073" s="30"/>
      <c r="K1073" s="30"/>
      <c r="L1073" s="30"/>
    </row>
    <row r="1074" spans="7:12" x14ac:dyDescent="0.25">
      <c r="G1074" s="30"/>
      <c r="H1074" s="30"/>
      <c r="I1074" s="30"/>
      <c r="J1074" s="30"/>
      <c r="K1074" s="30"/>
      <c r="L1074" s="30"/>
    </row>
    <row r="1075" spans="7:12" x14ac:dyDescent="0.25">
      <c r="G1075" s="30"/>
      <c r="H1075" s="30"/>
      <c r="I1075" s="30"/>
      <c r="J1075" s="30"/>
      <c r="K1075" s="30"/>
      <c r="L1075" s="30"/>
    </row>
    <row r="1076" spans="7:12" x14ac:dyDescent="0.25">
      <c r="G1076" s="30"/>
      <c r="H1076" s="30"/>
      <c r="I1076" s="30"/>
      <c r="J1076" s="30"/>
      <c r="K1076" s="30"/>
      <c r="L1076" s="30"/>
    </row>
    <row r="1077" spans="7:12" x14ac:dyDescent="0.25">
      <c r="G1077" s="30"/>
      <c r="H1077" s="30"/>
      <c r="I1077" s="30"/>
      <c r="J1077" s="30"/>
      <c r="K1077" s="30"/>
      <c r="L1077" s="30"/>
    </row>
    <row r="1078" spans="7:12" x14ac:dyDescent="0.25">
      <c r="G1078" s="30"/>
      <c r="H1078" s="30"/>
      <c r="I1078" s="30"/>
      <c r="J1078" s="30"/>
      <c r="K1078" s="30"/>
      <c r="L1078" s="30"/>
    </row>
    <row r="1079" spans="7:12" x14ac:dyDescent="0.25">
      <c r="G1079" s="30"/>
      <c r="H1079" s="30"/>
      <c r="I1079" s="30"/>
      <c r="J1079" s="30"/>
      <c r="K1079" s="30"/>
      <c r="L1079" s="30"/>
    </row>
    <row r="1080" spans="7:12" x14ac:dyDescent="0.25">
      <c r="G1080" s="30"/>
      <c r="H1080" s="30"/>
      <c r="I1080" s="30"/>
      <c r="J1080" s="30"/>
      <c r="K1080" s="30"/>
      <c r="L1080" s="30"/>
    </row>
    <row r="1081" spans="7:12" x14ac:dyDescent="0.25">
      <c r="G1081" s="30"/>
      <c r="H1081" s="30"/>
      <c r="I1081" s="30"/>
      <c r="J1081" s="30"/>
      <c r="K1081" s="30"/>
      <c r="L1081" s="30"/>
    </row>
    <row r="1082" spans="7:12" x14ac:dyDescent="0.25">
      <c r="G1082" s="30"/>
      <c r="H1082" s="30"/>
      <c r="I1082" s="30"/>
      <c r="J1082" s="30"/>
      <c r="K1082" s="30"/>
      <c r="L1082" s="30"/>
    </row>
    <row r="1083" spans="7:12" x14ac:dyDescent="0.25">
      <c r="G1083" s="30"/>
      <c r="H1083" s="30"/>
      <c r="I1083" s="30"/>
      <c r="J1083" s="30"/>
      <c r="K1083" s="30"/>
      <c r="L1083" s="30"/>
    </row>
    <row r="1084" spans="7:12" x14ac:dyDescent="0.25">
      <c r="G1084" s="30"/>
      <c r="H1084" s="30"/>
      <c r="I1084" s="30"/>
      <c r="J1084" s="30"/>
      <c r="K1084" s="30"/>
      <c r="L1084" s="30"/>
    </row>
    <row r="1085" spans="7:12" x14ac:dyDescent="0.25">
      <c r="G1085" s="30"/>
      <c r="H1085" s="30"/>
      <c r="I1085" s="30"/>
      <c r="J1085" s="30"/>
      <c r="K1085" s="30"/>
      <c r="L1085" s="30"/>
    </row>
    <row r="1086" spans="7:12" x14ac:dyDescent="0.25">
      <c r="G1086" s="30"/>
      <c r="H1086" s="30"/>
      <c r="I1086" s="30"/>
      <c r="J1086" s="30"/>
      <c r="K1086" s="30"/>
      <c r="L1086" s="30"/>
    </row>
    <row r="1087" spans="7:12" x14ac:dyDescent="0.25">
      <c r="G1087" s="30"/>
      <c r="H1087" s="30"/>
      <c r="I1087" s="30"/>
      <c r="J1087" s="30"/>
      <c r="K1087" s="30"/>
      <c r="L1087" s="30"/>
    </row>
    <row r="1088" spans="7:12" x14ac:dyDescent="0.25">
      <c r="G1088" s="30"/>
      <c r="H1088" s="30"/>
      <c r="I1088" s="30"/>
      <c r="J1088" s="30"/>
      <c r="K1088" s="30"/>
      <c r="L1088" s="30"/>
    </row>
    <row r="1089" spans="7:12" x14ac:dyDescent="0.25">
      <c r="G1089" s="30"/>
      <c r="H1089" s="30"/>
      <c r="I1089" s="30"/>
      <c r="J1089" s="30"/>
      <c r="K1089" s="30"/>
      <c r="L1089" s="30"/>
    </row>
    <row r="1090" spans="7:12" x14ac:dyDescent="0.25">
      <c r="G1090" s="30"/>
      <c r="H1090" s="30"/>
      <c r="I1090" s="30"/>
      <c r="J1090" s="30"/>
      <c r="K1090" s="30"/>
      <c r="L1090" s="30"/>
    </row>
    <row r="1091" spans="7:12" x14ac:dyDescent="0.25">
      <c r="G1091" s="30"/>
      <c r="H1091" s="30"/>
      <c r="I1091" s="30"/>
      <c r="J1091" s="30"/>
      <c r="K1091" s="30"/>
      <c r="L1091" s="30"/>
    </row>
    <row r="1092" spans="7:12" x14ac:dyDescent="0.25">
      <c r="G1092" s="30"/>
      <c r="H1092" s="30"/>
      <c r="I1092" s="30"/>
      <c r="J1092" s="30"/>
      <c r="K1092" s="30"/>
      <c r="L1092" s="30"/>
    </row>
    <row r="1093" spans="7:12" x14ac:dyDescent="0.25">
      <c r="G1093" s="30"/>
      <c r="H1093" s="30"/>
      <c r="I1093" s="30"/>
      <c r="J1093" s="30"/>
      <c r="K1093" s="30"/>
      <c r="L1093" s="30"/>
    </row>
    <row r="1094" spans="7:12" x14ac:dyDescent="0.25">
      <c r="G1094" s="30"/>
      <c r="H1094" s="30"/>
      <c r="I1094" s="30"/>
      <c r="J1094" s="30"/>
      <c r="K1094" s="30"/>
      <c r="L1094" s="30"/>
    </row>
    <row r="1095" spans="7:12" x14ac:dyDescent="0.25">
      <c r="G1095" s="30"/>
      <c r="H1095" s="30"/>
      <c r="I1095" s="30"/>
      <c r="J1095" s="30"/>
      <c r="K1095" s="30"/>
      <c r="L1095" s="30"/>
    </row>
    <row r="1096" spans="7:12" x14ac:dyDescent="0.25">
      <c r="G1096" s="30"/>
      <c r="H1096" s="30"/>
      <c r="I1096" s="30"/>
      <c r="J1096" s="30"/>
      <c r="K1096" s="30"/>
      <c r="L1096" s="30"/>
    </row>
    <row r="1097" spans="7:12" x14ac:dyDescent="0.25">
      <c r="G1097" s="30"/>
      <c r="H1097" s="30"/>
      <c r="I1097" s="30"/>
      <c r="J1097" s="30"/>
      <c r="K1097" s="30"/>
      <c r="L1097" s="30"/>
    </row>
    <row r="1098" spans="7:12" x14ac:dyDescent="0.25">
      <c r="G1098" s="30"/>
      <c r="H1098" s="30"/>
      <c r="I1098" s="30"/>
      <c r="J1098" s="30"/>
      <c r="K1098" s="30"/>
      <c r="L1098" s="30"/>
    </row>
    <row r="1099" spans="7:12" x14ac:dyDescent="0.25">
      <c r="G1099" s="30"/>
      <c r="H1099" s="30"/>
      <c r="I1099" s="30"/>
      <c r="J1099" s="30"/>
      <c r="K1099" s="30"/>
      <c r="L1099" s="30"/>
    </row>
    <row r="1100" spans="7:12" x14ac:dyDescent="0.25">
      <c r="G1100" s="30"/>
      <c r="H1100" s="30"/>
      <c r="I1100" s="30"/>
      <c r="J1100" s="30"/>
      <c r="K1100" s="30"/>
      <c r="L1100" s="30"/>
    </row>
    <row r="1101" spans="7:12" x14ac:dyDescent="0.25">
      <c r="G1101" s="30"/>
      <c r="H1101" s="30"/>
      <c r="I1101" s="30"/>
      <c r="J1101" s="30"/>
      <c r="K1101" s="30"/>
      <c r="L1101" s="30"/>
    </row>
    <row r="1102" spans="7:12" x14ac:dyDescent="0.25">
      <c r="G1102" s="30"/>
      <c r="H1102" s="30"/>
      <c r="I1102" s="30"/>
      <c r="J1102" s="30"/>
      <c r="K1102" s="30"/>
      <c r="L1102" s="30"/>
    </row>
    <row r="1103" spans="7:12" x14ac:dyDescent="0.25">
      <c r="G1103" s="30"/>
      <c r="H1103" s="30"/>
      <c r="I1103" s="30"/>
      <c r="J1103" s="30"/>
      <c r="K1103" s="30"/>
      <c r="L1103" s="30"/>
    </row>
    <row r="1104" spans="7:12" x14ac:dyDescent="0.25">
      <c r="G1104" s="30"/>
      <c r="H1104" s="30"/>
      <c r="I1104" s="30"/>
      <c r="J1104" s="30"/>
      <c r="K1104" s="30"/>
      <c r="L1104" s="30"/>
    </row>
    <row r="1105" spans="7:12" x14ac:dyDescent="0.25">
      <c r="G1105" s="30"/>
      <c r="H1105" s="30"/>
      <c r="I1105" s="30"/>
      <c r="J1105" s="30"/>
      <c r="K1105" s="30"/>
      <c r="L1105" s="30"/>
    </row>
    <row r="1106" spans="7:12" x14ac:dyDescent="0.25">
      <c r="G1106" s="30"/>
      <c r="H1106" s="30"/>
      <c r="I1106" s="30"/>
      <c r="J1106" s="30"/>
      <c r="K1106" s="30"/>
      <c r="L1106" s="30"/>
    </row>
    <row r="1107" spans="7:12" x14ac:dyDescent="0.25">
      <c r="G1107" s="30"/>
      <c r="H1107" s="30"/>
      <c r="I1107" s="30"/>
      <c r="J1107" s="30"/>
      <c r="K1107" s="30"/>
      <c r="L1107" s="30"/>
    </row>
    <row r="1108" spans="7:12" x14ac:dyDescent="0.25">
      <c r="G1108" s="30"/>
      <c r="H1108" s="30"/>
      <c r="I1108" s="30"/>
      <c r="J1108" s="30"/>
      <c r="K1108" s="30"/>
      <c r="L1108" s="30"/>
    </row>
    <row r="1109" spans="7:12" x14ac:dyDescent="0.25">
      <c r="G1109" s="30"/>
      <c r="H1109" s="30"/>
      <c r="I1109" s="30"/>
      <c r="J1109" s="30"/>
      <c r="K1109" s="30"/>
      <c r="L1109" s="30"/>
    </row>
    <row r="1110" spans="7:12" x14ac:dyDescent="0.25">
      <c r="G1110" s="30"/>
      <c r="H1110" s="30"/>
      <c r="I1110" s="30"/>
      <c r="J1110" s="30"/>
      <c r="K1110" s="30"/>
      <c r="L1110" s="30"/>
    </row>
    <row r="1111" spans="7:12" x14ac:dyDescent="0.25">
      <c r="G1111" s="30"/>
      <c r="H1111" s="30"/>
      <c r="I1111" s="30"/>
      <c r="J1111" s="30"/>
      <c r="K1111" s="30"/>
      <c r="L1111" s="30"/>
    </row>
    <row r="1112" spans="7:12" x14ac:dyDescent="0.25">
      <c r="G1112" s="30"/>
      <c r="H1112" s="30"/>
      <c r="I1112" s="30"/>
      <c r="J1112" s="30"/>
      <c r="K1112" s="30"/>
      <c r="L1112" s="30"/>
    </row>
    <row r="1113" spans="7:12" x14ac:dyDescent="0.25">
      <c r="G1113" s="30"/>
      <c r="H1113" s="30"/>
      <c r="I1113" s="30"/>
      <c r="J1113" s="30"/>
      <c r="K1113" s="30"/>
      <c r="L1113" s="30"/>
    </row>
    <row r="1114" spans="7:12" x14ac:dyDescent="0.25">
      <c r="G1114" s="30"/>
      <c r="H1114" s="30"/>
      <c r="I1114" s="30"/>
      <c r="J1114" s="30"/>
      <c r="K1114" s="30"/>
      <c r="L1114" s="30"/>
    </row>
    <row r="1115" spans="7:12" x14ac:dyDescent="0.25">
      <c r="G1115" s="30"/>
      <c r="H1115" s="30"/>
      <c r="I1115" s="30"/>
      <c r="J1115" s="30"/>
      <c r="K1115" s="30"/>
      <c r="L1115" s="30"/>
    </row>
    <row r="1116" spans="7:12" x14ac:dyDescent="0.25">
      <c r="G1116" s="30"/>
      <c r="H1116" s="30"/>
      <c r="I1116" s="30"/>
      <c r="J1116" s="30"/>
      <c r="K1116" s="30"/>
      <c r="L1116" s="30"/>
    </row>
    <row r="1117" spans="7:12" x14ac:dyDescent="0.25">
      <c r="G1117" s="30"/>
      <c r="H1117" s="30"/>
      <c r="I1117" s="30"/>
      <c r="J1117" s="30"/>
      <c r="K1117" s="30"/>
      <c r="L1117" s="30"/>
    </row>
    <row r="1118" spans="7:12" x14ac:dyDescent="0.25">
      <c r="G1118" s="30"/>
      <c r="H1118" s="30"/>
      <c r="I1118" s="30"/>
      <c r="J1118" s="30"/>
      <c r="K1118" s="30"/>
      <c r="L1118" s="30"/>
    </row>
    <row r="1119" spans="7:12" x14ac:dyDescent="0.25">
      <c r="G1119" s="30"/>
      <c r="H1119" s="30"/>
      <c r="I1119" s="30"/>
      <c r="J1119" s="30"/>
      <c r="K1119" s="30"/>
      <c r="L1119" s="30"/>
    </row>
    <row r="1120" spans="7:12" x14ac:dyDescent="0.25">
      <c r="G1120" s="30"/>
      <c r="H1120" s="30"/>
      <c r="I1120" s="30"/>
      <c r="J1120" s="30"/>
      <c r="K1120" s="30"/>
      <c r="L1120" s="30"/>
    </row>
    <row r="1121" spans="7:12" x14ac:dyDescent="0.25">
      <c r="G1121" s="30"/>
      <c r="H1121" s="30"/>
      <c r="I1121" s="30"/>
      <c r="J1121" s="30"/>
      <c r="K1121" s="30"/>
      <c r="L1121" s="30"/>
    </row>
    <row r="1122" spans="7:12" x14ac:dyDescent="0.25">
      <c r="G1122" s="30"/>
      <c r="H1122" s="30"/>
      <c r="I1122" s="30"/>
      <c r="J1122" s="30"/>
      <c r="K1122" s="30"/>
      <c r="L1122" s="30"/>
    </row>
    <row r="1123" spans="7:12" x14ac:dyDescent="0.25">
      <c r="G1123" s="30"/>
      <c r="H1123" s="30"/>
      <c r="I1123" s="30"/>
      <c r="J1123" s="30"/>
      <c r="K1123" s="30"/>
      <c r="L1123" s="30"/>
    </row>
    <row r="1124" spans="7:12" x14ac:dyDescent="0.25">
      <c r="G1124" s="30"/>
      <c r="H1124" s="30"/>
      <c r="I1124" s="30"/>
      <c r="J1124" s="30"/>
      <c r="K1124" s="30"/>
      <c r="L1124" s="30"/>
    </row>
    <row r="1125" spans="7:12" x14ac:dyDescent="0.25">
      <c r="G1125" s="30"/>
      <c r="H1125" s="30"/>
      <c r="I1125" s="30"/>
      <c r="J1125" s="30"/>
      <c r="K1125" s="30"/>
      <c r="L1125" s="30"/>
    </row>
    <row r="1126" spans="7:12" x14ac:dyDescent="0.25">
      <c r="G1126" s="30"/>
      <c r="H1126" s="30"/>
      <c r="I1126" s="30"/>
      <c r="J1126" s="30"/>
      <c r="K1126" s="30"/>
      <c r="L1126" s="30"/>
    </row>
    <row r="1127" spans="7:12" x14ac:dyDescent="0.25">
      <c r="G1127" s="30"/>
      <c r="H1127" s="30"/>
      <c r="I1127" s="30"/>
      <c r="J1127" s="30"/>
      <c r="K1127" s="30"/>
      <c r="L1127" s="30"/>
    </row>
    <row r="1128" spans="7:12" x14ac:dyDescent="0.25">
      <c r="G1128" s="30"/>
      <c r="H1128" s="30"/>
      <c r="I1128" s="30"/>
      <c r="J1128" s="30"/>
      <c r="K1128" s="30"/>
      <c r="L1128" s="30"/>
    </row>
    <row r="1129" spans="7:12" x14ac:dyDescent="0.25">
      <c r="G1129" s="30"/>
      <c r="H1129" s="30"/>
      <c r="I1129" s="30"/>
      <c r="J1129" s="30"/>
      <c r="K1129" s="30"/>
      <c r="L1129" s="30"/>
    </row>
    <row r="1130" spans="7:12" x14ac:dyDescent="0.25">
      <c r="G1130" s="30"/>
      <c r="H1130" s="30"/>
      <c r="I1130" s="30"/>
      <c r="J1130" s="30"/>
      <c r="K1130" s="30"/>
      <c r="L1130" s="30"/>
    </row>
    <row r="1131" spans="7:12" x14ac:dyDescent="0.25">
      <c r="G1131" s="30"/>
      <c r="H1131" s="30"/>
      <c r="I1131" s="30"/>
      <c r="J1131" s="30"/>
      <c r="K1131" s="30"/>
      <c r="L1131" s="30"/>
    </row>
    <row r="1132" spans="7:12" x14ac:dyDescent="0.25">
      <c r="G1132" s="30"/>
      <c r="H1132" s="30"/>
      <c r="I1132" s="30"/>
      <c r="J1132" s="30"/>
      <c r="K1132" s="30"/>
      <c r="L1132" s="30"/>
    </row>
    <row r="1133" spans="7:12" x14ac:dyDescent="0.25">
      <c r="G1133" s="30"/>
      <c r="H1133" s="30"/>
      <c r="I1133" s="30"/>
      <c r="J1133" s="30"/>
      <c r="K1133" s="30"/>
      <c r="L1133" s="30"/>
    </row>
    <row r="1134" spans="7:12" x14ac:dyDescent="0.25">
      <c r="G1134" s="30"/>
      <c r="H1134" s="30"/>
      <c r="I1134" s="30"/>
      <c r="J1134" s="30"/>
      <c r="K1134" s="30"/>
      <c r="L1134" s="30"/>
    </row>
    <row r="1135" spans="7:12" x14ac:dyDescent="0.25">
      <c r="G1135" s="30"/>
      <c r="H1135" s="30"/>
      <c r="I1135" s="30"/>
      <c r="J1135" s="30"/>
      <c r="K1135" s="30"/>
      <c r="L1135" s="30"/>
    </row>
    <row r="1136" spans="7:12" x14ac:dyDescent="0.25">
      <c r="G1136" s="30"/>
      <c r="H1136" s="30"/>
      <c r="I1136" s="30"/>
      <c r="J1136" s="30"/>
      <c r="K1136" s="30"/>
      <c r="L1136" s="30"/>
    </row>
    <row r="1137" spans="7:12" x14ac:dyDescent="0.25">
      <c r="G1137" s="30"/>
      <c r="H1137" s="30"/>
      <c r="I1137" s="30"/>
      <c r="J1137" s="30"/>
      <c r="K1137" s="30"/>
      <c r="L1137" s="30"/>
    </row>
    <row r="1138" spans="7:12" x14ac:dyDescent="0.25">
      <c r="G1138" s="30"/>
      <c r="H1138" s="30"/>
      <c r="I1138" s="30"/>
      <c r="J1138" s="30"/>
      <c r="K1138" s="30"/>
      <c r="L1138" s="30"/>
    </row>
    <row r="1139" spans="7:12" x14ac:dyDescent="0.25">
      <c r="G1139" s="30"/>
      <c r="H1139" s="30"/>
      <c r="I1139" s="30"/>
      <c r="J1139" s="30"/>
      <c r="K1139" s="30"/>
      <c r="L1139" s="30"/>
    </row>
    <row r="1140" spans="7:12" x14ac:dyDescent="0.25">
      <c r="G1140" s="30"/>
      <c r="H1140" s="30"/>
      <c r="I1140" s="30"/>
      <c r="J1140" s="30"/>
      <c r="K1140" s="30"/>
      <c r="L1140" s="30"/>
    </row>
    <row r="1141" spans="7:12" x14ac:dyDescent="0.25">
      <c r="G1141" s="30"/>
      <c r="H1141" s="30"/>
      <c r="I1141" s="30"/>
      <c r="J1141" s="30"/>
      <c r="K1141" s="30"/>
      <c r="L1141" s="30"/>
    </row>
    <row r="1142" spans="7:12" x14ac:dyDescent="0.25">
      <c r="G1142" s="30"/>
      <c r="H1142" s="30"/>
      <c r="I1142" s="30"/>
      <c r="J1142" s="30"/>
      <c r="K1142" s="30"/>
      <c r="L1142" s="30"/>
    </row>
    <row r="1143" spans="7:12" x14ac:dyDescent="0.25">
      <c r="G1143" s="30"/>
      <c r="H1143" s="30"/>
      <c r="I1143" s="30"/>
      <c r="J1143" s="30"/>
      <c r="K1143" s="30"/>
      <c r="L1143" s="30"/>
    </row>
    <row r="1144" spans="7:12" x14ac:dyDescent="0.25">
      <c r="G1144" s="30"/>
      <c r="H1144" s="30"/>
      <c r="I1144" s="30"/>
      <c r="J1144" s="30"/>
      <c r="K1144" s="30"/>
      <c r="L1144" s="30"/>
    </row>
    <row r="1145" spans="7:12" x14ac:dyDescent="0.25">
      <c r="G1145" s="30"/>
      <c r="H1145" s="30"/>
      <c r="I1145" s="30"/>
      <c r="J1145" s="30"/>
      <c r="K1145" s="30"/>
      <c r="L1145" s="30"/>
    </row>
    <row r="1146" spans="7:12" x14ac:dyDescent="0.25">
      <c r="G1146" s="30"/>
      <c r="H1146" s="30"/>
      <c r="I1146" s="30"/>
      <c r="J1146" s="30"/>
      <c r="K1146" s="30"/>
      <c r="L1146" s="30"/>
    </row>
    <row r="1147" spans="7:12" x14ac:dyDescent="0.25">
      <c r="G1147" s="30"/>
      <c r="H1147" s="30"/>
      <c r="I1147" s="30"/>
      <c r="J1147" s="30"/>
      <c r="K1147" s="30"/>
      <c r="L1147" s="30"/>
    </row>
    <row r="1148" spans="7:12" x14ac:dyDescent="0.25">
      <c r="G1148" s="30"/>
      <c r="H1148" s="30"/>
      <c r="I1148" s="30"/>
      <c r="J1148" s="30"/>
      <c r="K1148" s="30"/>
      <c r="L1148" s="30"/>
    </row>
    <row r="1149" spans="7:12" x14ac:dyDescent="0.25">
      <c r="G1149" s="30"/>
      <c r="H1149" s="30"/>
      <c r="I1149" s="30"/>
      <c r="J1149" s="30"/>
      <c r="K1149" s="30"/>
      <c r="L1149" s="30"/>
    </row>
    <row r="1150" spans="7:12" x14ac:dyDescent="0.25">
      <c r="G1150" s="30"/>
      <c r="H1150" s="30"/>
      <c r="I1150" s="30"/>
      <c r="J1150" s="30"/>
      <c r="K1150" s="30"/>
      <c r="L1150" s="30"/>
    </row>
    <row r="1151" spans="7:12" x14ac:dyDescent="0.25">
      <c r="G1151" s="30"/>
      <c r="H1151" s="30"/>
      <c r="I1151" s="30"/>
      <c r="J1151" s="30"/>
      <c r="K1151" s="30"/>
      <c r="L1151" s="30"/>
    </row>
    <row r="1152" spans="7:12" x14ac:dyDescent="0.25">
      <c r="G1152" s="30"/>
      <c r="H1152" s="30"/>
      <c r="I1152" s="30"/>
      <c r="J1152" s="30"/>
      <c r="K1152" s="30"/>
      <c r="L1152" s="30"/>
    </row>
    <row r="1153" spans="7:12" x14ac:dyDescent="0.25">
      <c r="G1153" s="30"/>
      <c r="H1153" s="30"/>
      <c r="I1153" s="30"/>
      <c r="J1153" s="30"/>
      <c r="K1153" s="30"/>
      <c r="L1153" s="30"/>
    </row>
    <row r="1154" spans="7:12" x14ac:dyDescent="0.25">
      <c r="G1154" s="30"/>
      <c r="H1154" s="30"/>
      <c r="I1154" s="30"/>
      <c r="J1154" s="30"/>
      <c r="K1154" s="30"/>
      <c r="L1154" s="30"/>
    </row>
    <row r="1155" spans="7:12" x14ac:dyDescent="0.25">
      <c r="G1155" s="30"/>
      <c r="H1155" s="30"/>
      <c r="I1155" s="30"/>
      <c r="J1155" s="30"/>
      <c r="K1155" s="30"/>
      <c r="L1155" s="30"/>
    </row>
    <row r="1156" spans="7:12" x14ac:dyDescent="0.25">
      <c r="G1156" s="30"/>
      <c r="H1156" s="30"/>
      <c r="I1156" s="30"/>
      <c r="J1156" s="30"/>
      <c r="K1156" s="30"/>
      <c r="L1156" s="30"/>
    </row>
    <row r="1157" spans="7:12" x14ac:dyDescent="0.25">
      <c r="G1157" s="30"/>
      <c r="H1157" s="30"/>
      <c r="I1157" s="30"/>
      <c r="J1157" s="30"/>
      <c r="K1157" s="30"/>
      <c r="L1157" s="30"/>
    </row>
    <row r="1158" spans="7:12" x14ac:dyDescent="0.25">
      <c r="G1158" s="30"/>
      <c r="H1158" s="30"/>
      <c r="I1158" s="30"/>
      <c r="J1158" s="30"/>
      <c r="K1158" s="30"/>
      <c r="L1158" s="30"/>
    </row>
    <row r="1159" spans="7:12" x14ac:dyDescent="0.25">
      <c r="G1159" s="30"/>
      <c r="H1159" s="30"/>
      <c r="I1159" s="30"/>
      <c r="J1159" s="30"/>
      <c r="K1159" s="30"/>
      <c r="L1159" s="30"/>
    </row>
    <row r="1160" spans="7:12" x14ac:dyDescent="0.25">
      <c r="G1160" s="30"/>
      <c r="H1160" s="30"/>
      <c r="I1160" s="30"/>
      <c r="J1160" s="30"/>
      <c r="K1160" s="30"/>
      <c r="L1160" s="30"/>
    </row>
    <row r="1161" spans="7:12" x14ac:dyDescent="0.25">
      <c r="G1161" s="30"/>
      <c r="H1161" s="30"/>
      <c r="I1161" s="30"/>
      <c r="J1161" s="30"/>
      <c r="K1161" s="30"/>
      <c r="L1161" s="30"/>
    </row>
    <row r="1162" spans="7:12" x14ac:dyDescent="0.25">
      <c r="G1162" s="30"/>
      <c r="H1162" s="30"/>
      <c r="I1162" s="30"/>
      <c r="J1162" s="30"/>
      <c r="K1162" s="30"/>
      <c r="L1162" s="30"/>
    </row>
    <row r="1163" spans="7:12" x14ac:dyDescent="0.25">
      <c r="G1163" s="30"/>
      <c r="H1163" s="30"/>
      <c r="I1163" s="30"/>
      <c r="J1163" s="30"/>
      <c r="K1163" s="30"/>
      <c r="L1163" s="30"/>
    </row>
    <row r="1164" spans="7:12" x14ac:dyDescent="0.25">
      <c r="G1164" s="30"/>
      <c r="H1164" s="30"/>
      <c r="I1164" s="30"/>
      <c r="J1164" s="30"/>
      <c r="K1164" s="30"/>
      <c r="L1164" s="30"/>
    </row>
    <row r="1165" spans="7:12" x14ac:dyDescent="0.25">
      <c r="G1165" s="30"/>
      <c r="H1165" s="30"/>
      <c r="I1165" s="30"/>
      <c r="J1165" s="30"/>
      <c r="K1165" s="30"/>
      <c r="L1165" s="30"/>
    </row>
    <row r="1166" spans="7:12" x14ac:dyDescent="0.25">
      <c r="G1166" s="30"/>
      <c r="H1166" s="30"/>
      <c r="I1166" s="30"/>
      <c r="J1166" s="30"/>
      <c r="K1166" s="30"/>
      <c r="L1166" s="30"/>
    </row>
    <row r="1167" spans="7:12" x14ac:dyDescent="0.25">
      <c r="G1167" s="30"/>
      <c r="H1167" s="30"/>
      <c r="I1167" s="30"/>
      <c r="J1167" s="30"/>
      <c r="K1167" s="30"/>
      <c r="L1167" s="30"/>
    </row>
    <row r="1168" spans="7:12" x14ac:dyDescent="0.25">
      <c r="G1168" s="30"/>
      <c r="H1168" s="30"/>
      <c r="I1168" s="30"/>
      <c r="J1168" s="30"/>
      <c r="K1168" s="30"/>
      <c r="L1168" s="30"/>
    </row>
    <row r="1169" spans="7:12" x14ac:dyDescent="0.25">
      <c r="G1169" s="30"/>
      <c r="H1169" s="30"/>
      <c r="I1169" s="30"/>
      <c r="J1169" s="30"/>
      <c r="K1169" s="30"/>
      <c r="L1169" s="30"/>
    </row>
    <row r="1170" spans="7:12" x14ac:dyDescent="0.25">
      <c r="G1170" s="30"/>
      <c r="H1170" s="30"/>
      <c r="I1170" s="30"/>
      <c r="J1170" s="30"/>
      <c r="K1170" s="30"/>
      <c r="L1170" s="30"/>
    </row>
    <row r="1171" spans="7:12" x14ac:dyDescent="0.25">
      <c r="G1171" s="30"/>
      <c r="H1171" s="30"/>
      <c r="I1171" s="30"/>
      <c r="J1171" s="30"/>
      <c r="K1171" s="30"/>
      <c r="L1171" s="30"/>
    </row>
    <row r="1172" spans="7:12" x14ac:dyDescent="0.25">
      <c r="G1172" s="30"/>
      <c r="H1172" s="30"/>
      <c r="I1172" s="30"/>
      <c r="J1172" s="30"/>
      <c r="K1172" s="30"/>
      <c r="L1172" s="30"/>
    </row>
    <row r="1173" spans="7:12" x14ac:dyDescent="0.25">
      <c r="G1173" s="30"/>
      <c r="H1173" s="30"/>
      <c r="I1173" s="30"/>
      <c r="J1173" s="30"/>
      <c r="K1173" s="30"/>
      <c r="L1173" s="30"/>
    </row>
    <row r="1174" spans="7:12" x14ac:dyDescent="0.25">
      <c r="G1174" s="30"/>
      <c r="H1174" s="30"/>
      <c r="I1174" s="30"/>
      <c r="J1174" s="30"/>
      <c r="K1174" s="30"/>
      <c r="L1174" s="30"/>
    </row>
    <row r="1175" spans="7:12" x14ac:dyDescent="0.25">
      <c r="G1175" s="30"/>
      <c r="H1175" s="30"/>
      <c r="I1175" s="30"/>
      <c r="J1175" s="30"/>
      <c r="K1175" s="30"/>
      <c r="L1175" s="30"/>
    </row>
    <row r="1176" spans="7:12" x14ac:dyDescent="0.25">
      <c r="G1176" s="30"/>
      <c r="H1176" s="30"/>
      <c r="I1176" s="30"/>
      <c r="J1176" s="30"/>
      <c r="K1176" s="30"/>
      <c r="L1176" s="30"/>
    </row>
    <row r="1177" spans="7:12" x14ac:dyDescent="0.25">
      <c r="G1177" s="30"/>
      <c r="H1177" s="30"/>
      <c r="I1177" s="30"/>
      <c r="J1177" s="30"/>
      <c r="K1177" s="30"/>
      <c r="L1177" s="30"/>
    </row>
    <row r="1178" spans="7:12" x14ac:dyDescent="0.25">
      <c r="G1178" s="30"/>
      <c r="H1178" s="30"/>
      <c r="I1178" s="30"/>
      <c r="J1178" s="30"/>
      <c r="K1178" s="30"/>
      <c r="L1178" s="30"/>
    </row>
    <row r="1179" spans="7:12" x14ac:dyDescent="0.25">
      <c r="G1179" s="30"/>
      <c r="H1179" s="30"/>
      <c r="I1179" s="30"/>
      <c r="J1179" s="30"/>
      <c r="K1179" s="30"/>
      <c r="L1179" s="30"/>
    </row>
    <row r="1180" spans="7:12" x14ac:dyDescent="0.25">
      <c r="G1180" s="30"/>
      <c r="H1180" s="30"/>
      <c r="I1180" s="30"/>
      <c r="J1180" s="30"/>
      <c r="K1180" s="30"/>
      <c r="L1180" s="30"/>
    </row>
    <row r="1181" spans="7:12" x14ac:dyDescent="0.25">
      <c r="G1181" s="30"/>
      <c r="H1181" s="30"/>
      <c r="I1181" s="30"/>
      <c r="J1181" s="30"/>
      <c r="K1181" s="30"/>
      <c r="L1181" s="30"/>
    </row>
    <row r="1182" spans="7:12" x14ac:dyDescent="0.25">
      <c r="G1182" s="30"/>
      <c r="H1182" s="30"/>
      <c r="I1182" s="30"/>
      <c r="J1182" s="30"/>
      <c r="K1182" s="30"/>
      <c r="L1182" s="30"/>
    </row>
    <row r="1183" spans="7:12" x14ac:dyDescent="0.25">
      <c r="G1183" s="30"/>
      <c r="H1183" s="30"/>
      <c r="I1183" s="30"/>
      <c r="J1183" s="30"/>
      <c r="K1183" s="30"/>
      <c r="L1183" s="30"/>
    </row>
    <row r="1184" spans="7:12" x14ac:dyDescent="0.25">
      <c r="G1184" s="30"/>
      <c r="H1184" s="30"/>
      <c r="I1184" s="30"/>
      <c r="J1184" s="30"/>
      <c r="K1184" s="30"/>
      <c r="L1184" s="30"/>
    </row>
    <row r="1185" spans="7:12" x14ac:dyDescent="0.25">
      <c r="G1185" s="30"/>
      <c r="H1185" s="30"/>
      <c r="I1185" s="30"/>
      <c r="J1185" s="30"/>
      <c r="K1185" s="30"/>
      <c r="L1185" s="30"/>
    </row>
    <row r="1186" spans="7:12" x14ac:dyDescent="0.25">
      <c r="G1186" s="30"/>
      <c r="H1186" s="30"/>
      <c r="I1186" s="30"/>
      <c r="J1186" s="30"/>
      <c r="K1186" s="30"/>
      <c r="L1186" s="30"/>
    </row>
    <row r="1187" spans="7:12" x14ac:dyDescent="0.25">
      <c r="G1187" s="30"/>
      <c r="H1187" s="30"/>
      <c r="I1187" s="30"/>
      <c r="J1187" s="30"/>
      <c r="K1187" s="30"/>
      <c r="L1187" s="30"/>
    </row>
    <row r="1188" spans="7:12" x14ac:dyDescent="0.25">
      <c r="G1188" s="30"/>
      <c r="H1188" s="30"/>
      <c r="I1188" s="30"/>
      <c r="J1188" s="30"/>
      <c r="K1188" s="30"/>
      <c r="L1188" s="30"/>
    </row>
    <row r="1189" spans="7:12" x14ac:dyDescent="0.25">
      <c r="G1189" s="30"/>
      <c r="H1189" s="30"/>
      <c r="I1189" s="30"/>
      <c r="J1189" s="30"/>
      <c r="K1189" s="30"/>
      <c r="L1189" s="30"/>
    </row>
    <row r="1190" spans="7:12" x14ac:dyDescent="0.25">
      <c r="G1190" s="30"/>
      <c r="H1190" s="30"/>
      <c r="I1190" s="30"/>
      <c r="J1190" s="30"/>
      <c r="K1190" s="30"/>
      <c r="L1190" s="30"/>
    </row>
    <row r="1191" spans="7:12" x14ac:dyDescent="0.25">
      <c r="G1191" s="30"/>
      <c r="H1191" s="30"/>
      <c r="I1191" s="30"/>
      <c r="J1191" s="30"/>
      <c r="K1191" s="30"/>
      <c r="L1191" s="30"/>
    </row>
    <row r="1192" spans="7:12" x14ac:dyDescent="0.25">
      <c r="G1192" s="30"/>
      <c r="H1192" s="30"/>
      <c r="I1192" s="30"/>
      <c r="J1192" s="30"/>
      <c r="K1192" s="30"/>
      <c r="L1192" s="30"/>
    </row>
    <row r="1193" spans="7:12" x14ac:dyDescent="0.25">
      <c r="G1193" s="30"/>
      <c r="H1193" s="30"/>
      <c r="I1193" s="30"/>
      <c r="J1193" s="30"/>
      <c r="K1193" s="30"/>
      <c r="L1193" s="30"/>
    </row>
    <row r="1194" spans="7:12" x14ac:dyDescent="0.25">
      <c r="G1194" s="30"/>
      <c r="H1194" s="30"/>
      <c r="I1194" s="30"/>
      <c r="J1194" s="30"/>
      <c r="K1194" s="30"/>
      <c r="L1194" s="30"/>
    </row>
    <row r="1195" spans="7:12" x14ac:dyDescent="0.25">
      <c r="G1195" s="30"/>
      <c r="H1195" s="30"/>
      <c r="I1195" s="30"/>
      <c r="J1195" s="30"/>
      <c r="K1195" s="30"/>
      <c r="L1195" s="30"/>
    </row>
    <row r="1196" spans="7:12" x14ac:dyDescent="0.25">
      <c r="G1196" s="30"/>
      <c r="H1196" s="30"/>
      <c r="I1196" s="30"/>
      <c r="J1196" s="30"/>
      <c r="K1196" s="30"/>
      <c r="L1196" s="30"/>
    </row>
    <row r="1197" spans="7:12" x14ac:dyDescent="0.25">
      <c r="G1197" s="30"/>
      <c r="H1197" s="30"/>
      <c r="I1197" s="30"/>
      <c r="J1197" s="30"/>
      <c r="K1197" s="30"/>
      <c r="L1197" s="30"/>
    </row>
    <row r="1198" spans="7:12" x14ac:dyDescent="0.25">
      <c r="G1198" s="30"/>
      <c r="H1198" s="30"/>
      <c r="I1198" s="30"/>
      <c r="J1198" s="30"/>
      <c r="K1198" s="30"/>
      <c r="L1198" s="30"/>
    </row>
    <row r="1199" spans="7:12" x14ac:dyDescent="0.25">
      <c r="G1199" s="30"/>
      <c r="H1199" s="30"/>
      <c r="I1199" s="30"/>
      <c r="J1199" s="30"/>
      <c r="K1199" s="30"/>
      <c r="L1199" s="30"/>
    </row>
    <row r="1200" spans="7:12" x14ac:dyDescent="0.25">
      <c r="G1200" s="30"/>
      <c r="H1200" s="30"/>
      <c r="I1200" s="30"/>
      <c r="J1200" s="30"/>
      <c r="K1200" s="30"/>
      <c r="L1200" s="30"/>
    </row>
    <row r="1201" spans="7:12" x14ac:dyDescent="0.25">
      <c r="G1201" s="30"/>
      <c r="H1201" s="30"/>
      <c r="I1201" s="30"/>
      <c r="J1201" s="30"/>
      <c r="K1201" s="30"/>
      <c r="L1201" s="30"/>
    </row>
    <row r="1202" spans="7:12" x14ac:dyDescent="0.25">
      <c r="G1202" s="30"/>
      <c r="H1202" s="30"/>
      <c r="I1202" s="30"/>
      <c r="J1202" s="30"/>
      <c r="K1202" s="30"/>
      <c r="L1202" s="30"/>
    </row>
    <row r="1203" spans="7:12" x14ac:dyDescent="0.25">
      <c r="G1203" s="30"/>
      <c r="H1203" s="30"/>
      <c r="I1203" s="30"/>
      <c r="J1203" s="30"/>
      <c r="K1203" s="30"/>
      <c r="L1203" s="30"/>
    </row>
    <row r="1204" spans="7:12" x14ac:dyDescent="0.25">
      <c r="G1204" s="30"/>
      <c r="H1204" s="30"/>
      <c r="I1204" s="30"/>
      <c r="J1204" s="30"/>
      <c r="K1204" s="30"/>
      <c r="L1204" s="30"/>
    </row>
    <row r="1205" spans="7:12" x14ac:dyDescent="0.25">
      <c r="G1205" s="30"/>
      <c r="H1205" s="30"/>
      <c r="I1205" s="30"/>
      <c r="J1205" s="30"/>
      <c r="K1205" s="30"/>
      <c r="L1205" s="30"/>
    </row>
    <row r="1206" spans="7:12" x14ac:dyDescent="0.25">
      <c r="G1206" s="30"/>
      <c r="H1206" s="30"/>
      <c r="I1206" s="30"/>
      <c r="J1206" s="30"/>
      <c r="K1206" s="30"/>
      <c r="L1206" s="30"/>
    </row>
    <row r="1207" spans="7:12" x14ac:dyDescent="0.25">
      <c r="G1207" s="30"/>
      <c r="H1207" s="30"/>
      <c r="I1207" s="30"/>
      <c r="J1207" s="30"/>
      <c r="K1207" s="30"/>
      <c r="L1207" s="30"/>
    </row>
    <row r="1208" spans="7:12" x14ac:dyDescent="0.25">
      <c r="G1208" s="30"/>
      <c r="H1208" s="30"/>
      <c r="I1208" s="30"/>
      <c r="J1208" s="30"/>
      <c r="K1208" s="30"/>
      <c r="L1208" s="30"/>
    </row>
    <row r="1209" spans="7:12" x14ac:dyDescent="0.25">
      <c r="G1209" s="30"/>
      <c r="H1209" s="30"/>
      <c r="I1209" s="30"/>
      <c r="J1209" s="30"/>
      <c r="K1209" s="30"/>
      <c r="L1209" s="30"/>
    </row>
    <row r="1210" spans="7:12" x14ac:dyDescent="0.25">
      <c r="G1210" s="30"/>
      <c r="H1210" s="30"/>
      <c r="I1210" s="30"/>
      <c r="J1210" s="30"/>
      <c r="K1210" s="30"/>
      <c r="L1210" s="30"/>
    </row>
    <row r="1211" spans="7:12" x14ac:dyDescent="0.25">
      <c r="G1211" s="30"/>
      <c r="H1211" s="30"/>
      <c r="I1211" s="30"/>
      <c r="J1211" s="30"/>
      <c r="K1211" s="30"/>
      <c r="L1211" s="30"/>
    </row>
    <row r="1212" spans="7:12" x14ac:dyDescent="0.25">
      <c r="G1212" s="30"/>
      <c r="H1212" s="30"/>
      <c r="I1212" s="30"/>
      <c r="J1212" s="30"/>
      <c r="K1212" s="30"/>
      <c r="L1212" s="30"/>
    </row>
    <row r="1213" spans="7:12" x14ac:dyDescent="0.25">
      <c r="G1213" s="30"/>
      <c r="H1213" s="30"/>
      <c r="I1213" s="30"/>
      <c r="J1213" s="30"/>
      <c r="K1213" s="30"/>
      <c r="L1213" s="30"/>
    </row>
    <row r="1214" spans="7:12" x14ac:dyDescent="0.25">
      <c r="G1214" s="30"/>
      <c r="H1214" s="30"/>
      <c r="I1214" s="30"/>
      <c r="J1214" s="30"/>
      <c r="K1214" s="30"/>
      <c r="L1214" s="30"/>
    </row>
    <row r="1215" spans="7:12" x14ac:dyDescent="0.25">
      <c r="G1215" s="30"/>
      <c r="H1215" s="30"/>
      <c r="I1215" s="30"/>
      <c r="J1215" s="30"/>
      <c r="K1215" s="30"/>
      <c r="L1215" s="30"/>
    </row>
    <row r="1216" spans="7:12" x14ac:dyDescent="0.25">
      <c r="G1216" s="30"/>
      <c r="H1216" s="30"/>
      <c r="I1216" s="30"/>
      <c r="J1216" s="30"/>
      <c r="K1216" s="30"/>
      <c r="L1216" s="30"/>
    </row>
    <row r="1217" spans="7:12" x14ac:dyDescent="0.25">
      <c r="G1217" s="30"/>
      <c r="H1217" s="30"/>
      <c r="I1217" s="30"/>
      <c r="J1217" s="30"/>
      <c r="K1217" s="30"/>
      <c r="L1217" s="30"/>
    </row>
    <row r="1218" spans="7:12" x14ac:dyDescent="0.25">
      <c r="G1218" s="30"/>
      <c r="H1218" s="30"/>
      <c r="I1218" s="30"/>
      <c r="J1218" s="30"/>
      <c r="K1218" s="30"/>
      <c r="L1218" s="30"/>
    </row>
    <row r="1219" spans="7:12" x14ac:dyDescent="0.25">
      <c r="G1219" s="30"/>
      <c r="H1219" s="30"/>
      <c r="I1219" s="30"/>
      <c r="J1219" s="30"/>
      <c r="K1219" s="30"/>
      <c r="L1219" s="30"/>
    </row>
    <row r="1220" spans="7:12" x14ac:dyDescent="0.25">
      <c r="G1220" s="30"/>
      <c r="H1220" s="30"/>
      <c r="I1220" s="30"/>
      <c r="J1220" s="30"/>
      <c r="K1220" s="30"/>
      <c r="L1220" s="30"/>
    </row>
    <row r="1221" spans="7:12" x14ac:dyDescent="0.25">
      <c r="G1221" s="30"/>
      <c r="H1221" s="30"/>
      <c r="I1221" s="30"/>
      <c r="J1221" s="30"/>
      <c r="K1221" s="30"/>
      <c r="L1221" s="30"/>
    </row>
    <row r="1222" spans="7:12" x14ac:dyDescent="0.25">
      <c r="G1222" s="30"/>
      <c r="H1222" s="30"/>
      <c r="I1222" s="30"/>
      <c r="J1222" s="30"/>
      <c r="K1222" s="30"/>
      <c r="L1222" s="30"/>
    </row>
    <row r="1223" spans="7:12" x14ac:dyDescent="0.25">
      <c r="G1223" s="30"/>
      <c r="H1223" s="30"/>
      <c r="I1223" s="30"/>
      <c r="J1223" s="30"/>
      <c r="K1223" s="30"/>
      <c r="L1223" s="30"/>
    </row>
    <row r="1224" spans="7:12" x14ac:dyDescent="0.25">
      <c r="G1224" s="30"/>
      <c r="H1224" s="30"/>
      <c r="I1224" s="30"/>
      <c r="J1224" s="30"/>
      <c r="K1224" s="30"/>
      <c r="L1224" s="30"/>
    </row>
    <row r="1225" spans="7:12" x14ac:dyDescent="0.25">
      <c r="G1225" s="30"/>
      <c r="H1225" s="30"/>
      <c r="I1225" s="30"/>
      <c r="J1225" s="30"/>
      <c r="K1225" s="30"/>
      <c r="L1225" s="30"/>
    </row>
    <row r="1226" spans="7:12" x14ac:dyDescent="0.25">
      <c r="G1226" s="30"/>
      <c r="H1226" s="30"/>
      <c r="I1226" s="30"/>
      <c r="J1226" s="30"/>
      <c r="K1226" s="30"/>
      <c r="L1226" s="30"/>
    </row>
    <row r="1227" spans="7:12" x14ac:dyDescent="0.25">
      <c r="G1227" s="30"/>
      <c r="H1227" s="30"/>
      <c r="I1227" s="30"/>
      <c r="J1227" s="30"/>
      <c r="K1227" s="30"/>
      <c r="L1227" s="30"/>
    </row>
    <row r="1228" spans="7:12" x14ac:dyDescent="0.25">
      <c r="G1228" s="30"/>
      <c r="H1228" s="30"/>
      <c r="I1228" s="30"/>
      <c r="J1228" s="30"/>
      <c r="K1228" s="30"/>
      <c r="L1228" s="30"/>
    </row>
    <row r="1229" spans="7:12" x14ac:dyDescent="0.25">
      <c r="G1229" s="30"/>
      <c r="H1229" s="30"/>
      <c r="I1229" s="30"/>
      <c r="J1229" s="30"/>
      <c r="K1229" s="30"/>
      <c r="L1229" s="30"/>
    </row>
    <row r="1230" spans="7:12" x14ac:dyDescent="0.25">
      <c r="G1230" s="30"/>
      <c r="H1230" s="30"/>
      <c r="I1230" s="30"/>
      <c r="J1230" s="30"/>
      <c r="K1230" s="30"/>
      <c r="L1230" s="30"/>
    </row>
    <row r="1231" spans="7:12" x14ac:dyDescent="0.25">
      <c r="G1231" s="30"/>
      <c r="H1231" s="30"/>
      <c r="I1231" s="30"/>
      <c r="J1231" s="30"/>
      <c r="K1231" s="30"/>
      <c r="L1231" s="30"/>
    </row>
    <row r="1232" spans="7:12" x14ac:dyDescent="0.25">
      <c r="G1232" s="30"/>
      <c r="H1232" s="30"/>
      <c r="I1232" s="30"/>
      <c r="J1232" s="30"/>
      <c r="K1232" s="30"/>
      <c r="L1232" s="30"/>
    </row>
    <row r="1233" spans="7:12" x14ac:dyDescent="0.25">
      <c r="G1233" s="30"/>
      <c r="H1233" s="30"/>
      <c r="I1233" s="30"/>
      <c r="J1233" s="30"/>
      <c r="K1233" s="30"/>
      <c r="L1233" s="30"/>
    </row>
    <row r="1234" spans="7:12" x14ac:dyDescent="0.25">
      <c r="G1234" s="30"/>
      <c r="H1234" s="30"/>
      <c r="I1234" s="30"/>
      <c r="J1234" s="30"/>
      <c r="K1234" s="30"/>
      <c r="L1234" s="30"/>
    </row>
    <row r="1235" spans="7:12" x14ac:dyDescent="0.25">
      <c r="G1235" s="30"/>
      <c r="H1235" s="30"/>
      <c r="I1235" s="30"/>
      <c r="J1235" s="30"/>
      <c r="K1235" s="30"/>
      <c r="L1235" s="30"/>
    </row>
    <row r="1236" spans="7:12" x14ac:dyDescent="0.25">
      <c r="G1236" s="30"/>
      <c r="H1236" s="30"/>
      <c r="I1236" s="30"/>
      <c r="J1236" s="30"/>
      <c r="K1236" s="30"/>
      <c r="L1236" s="30"/>
    </row>
    <row r="1237" spans="7:12" x14ac:dyDescent="0.25">
      <c r="G1237" s="30"/>
      <c r="H1237" s="30"/>
      <c r="I1237" s="30"/>
      <c r="J1237" s="30"/>
      <c r="K1237" s="30"/>
      <c r="L1237" s="30"/>
    </row>
    <row r="1238" spans="7:12" x14ac:dyDescent="0.25">
      <c r="G1238" s="30"/>
      <c r="H1238" s="30"/>
      <c r="I1238" s="30"/>
      <c r="J1238" s="30"/>
      <c r="K1238" s="30"/>
      <c r="L1238" s="30"/>
    </row>
    <row r="1239" spans="7:12" x14ac:dyDescent="0.25">
      <c r="G1239" s="30"/>
      <c r="H1239" s="30"/>
      <c r="I1239" s="30"/>
      <c r="J1239" s="30"/>
      <c r="K1239" s="30"/>
      <c r="L1239" s="30"/>
    </row>
    <row r="1240" spans="7:12" x14ac:dyDescent="0.25">
      <c r="G1240" s="30"/>
      <c r="H1240" s="30"/>
      <c r="I1240" s="30"/>
      <c r="J1240" s="30"/>
      <c r="K1240" s="30"/>
      <c r="L1240" s="30"/>
    </row>
    <row r="1241" spans="7:12" x14ac:dyDescent="0.25">
      <c r="G1241" s="30"/>
      <c r="H1241" s="30"/>
      <c r="I1241" s="30"/>
      <c r="J1241" s="30"/>
      <c r="K1241" s="30"/>
      <c r="L1241" s="30"/>
    </row>
    <row r="1242" spans="7:12" x14ac:dyDescent="0.25">
      <c r="G1242" s="30"/>
      <c r="H1242" s="30"/>
      <c r="I1242" s="30"/>
      <c r="J1242" s="30"/>
      <c r="K1242" s="30"/>
      <c r="L1242" s="30"/>
    </row>
    <row r="1243" spans="7:12" x14ac:dyDescent="0.25">
      <c r="G1243" s="30"/>
      <c r="H1243" s="30"/>
      <c r="I1243" s="30"/>
      <c r="J1243" s="30"/>
      <c r="K1243" s="30"/>
      <c r="L1243" s="30"/>
    </row>
    <row r="1244" spans="7:12" x14ac:dyDescent="0.25">
      <c r="G1244" s="30"/>
      <c r="H1244" s="30"/>
      <c r="I1244" s="30"/>
      <c r="J1244" s="30"/>
      <c r="K1244" s="30"/>
      <c r="L1244" s="30"/>
    </row>
    <row r="1245" spans="7:12" x14ac:dyDescent="0.25">
      <c r="G1245" s="30"/>
      <c r="H1245" s="30"/>
      <c r="I1245" s="30"/>
      <c r="J1245" s="30"/>
      <c r="K1245" s="30"/>
      <c r="L1245" s="30"/>
    </row>
    <row r="1246" spans="7:12" x14ac:dyDescent="0.25">
      <c r="G1246" s="30"/>
      <c r="H1246" s="30"/>
      <c r="I1246" s="30"/>
      <c r="J1246" s="30"/>
      <c r="K1246" s="30"/>
      <c r="L1246" s="30"/>
    </row>
    <row r="1247" spans="7:12" x14ac:dyDescent="0.25">
      <c r="G1247" s="30"/>
      <c r="H1247" s="30"/>
      <c r="I1247" s="30"/>
      <c r="J1247" s="30"/>
      <c r="K1247" s="30"/>
      <c r="L1247" s="30"/>
    </row>
    <row r="1248" spans="7:12" x14ac:dyDescent="0.25">
      <c r="G1248" s="30"/>
      <c r="H1248" s="30"/>
      <c r="I1248" s="30"/>
      <c r="J1248" s="30"/>
      <c r="K1248" s="30"/>
      <c r="L1248" s="30"/>
    </row>
    <row r="1249" spans="7:12" x14ac:dyDescent="0.25">
      <c r="G1249" s="30"/>
      <c r="H1249" s="30"/>
      <c r="I1249" s="30"/>
      <c r="J1249" s="30"/>
      <c r="K1249" s="30"/>
      <c r="L1249" s="30"/>
    </row>
    <row r="1250" spans="7:12" x14ac:dyDescent="0.25">
      <c r="G1250" s="30"/>
      <c r="H1250" s="30"/>
      <c r="I1250" s="30"/>
      <c r="J1250" s="30"/>
      <c r="K1250" s="30"/>
      <c r="L1250" s="30"/>
    </row>
    <row r="1251" spans="7:12" x14ac:dyDescent="0.25">
      <c r="G1251" s="30"/>
      <c r="H1251" s="30"/>
      <c r="I1251" s="30"/>
      <c r="J1251" s="30"/>
      <c r="K1251" s="30"/>
      <c r="L1251" s="30"/>
    </row>
    <row r="1252" spans="7:12" x14ac:dyDescent="0.25">
      <c r="G1252" s="30"/>
      <c r="H1252" s="30"/>
      <c r="I1252" s="30"/>
      <c r="J1252" s="30"/>
      <c r="K1252" s="30"/>
      <c r="L1252" s="30"/>
    </row>
    <row r="1253" spans="7:12" x14ac:dyDescent="0.25">
      <c r="G1253" s="30"/>
      <c r="H1253" s="30"/>
      <c r="I1253" s="30"/>
      <c r="J1253" s="30"/>
      <c r="K1253" s="30"/>
      <c r="L1253" s="30"/>
    </row>
    <row r="1254" spans="7:12" x14ac:dyDescent="0.25">
      <c r="G1254" s="30"/>
      <c r="H1254" s="30"/>
      <c r="I1254" s="30"/>
      <c r="J1254" s="30"/>
      <c r="K1254" s="30"/>
      <c r="L1254" s="30"/>
    </row>
    <row r="1255" spans="7:12" x14ac:dyDescent="0.25">
      <c r="G1255" s="30"/>
      <c r="H1255" s="30"/>
      <c r="I1255" s="30"/>
      <c r="J1255" s="30"/>
      <c r="K1255" s="30"/>
      <c r="L1255" s="30"/>
    </row>
    <row r="1256" spans="7:12" x14ac:dyDescent="0.25">
      <c r="G1256" s="30"/>
      <c r="H1256" s="30"/>
      <c r="I1256" s="30"/>
      <c r="J1256" s="30"/>
      <c r="K1256" s="30"/>
      <c r="L1256" s="30"/>
    </row>
    <row r="1257" spans="7:12" x14ac:dyDescent="0.25">
      <c r="G1257" s="30"/>
      <c r="H1257" s="30"/>
      <c r="I1257" s="30"/>
      <c r="J1257" s="30"/>
      <c r="K1257" s="30"/>
      <c r="L1257" s="30"/>
    </row>
    <row r="1258" spans="7:12" x14ac:dyDescent="0.25">
      <c r="G1258" s="30"/>
      <c r="H1258" s="30"/>
      <c r="I1258" s="30"/>
      <c r="J1258" s="30"/>
      <c r="K1258" s="30"/>
      <c r="L1258" s="30"/>
    </row>
    <row r="1259" spans="7:12" x14ac:dyDescent="0.25">
      <c r="G1259" s="30"/>
      <c r="H1259" s="30"/>
      <c r="I1259" s="30"/>
      <c r="J1259" s="30"/>
      <c r="K1259" s="30"/>
      <c r="L1259" s="30"/>
    </row>
    <row r="1260" spans="7:12" x14ac:dyDescent="0.25">
      <c r="G1260" s="30"/>
      <c r="H1260" s="30"/>
      <c r="I1260" s="30"/>
      <c r="J1260" s="30"/>
      <c r="K1260" s="30"/>
      <c r="L1260" s="30"/>
    </row>
    <row r="1261" spans="7:12" x14ac:dyDescent="0.25">
      <c r="G1261" s="30"/>
      <c r="H1261" s="30"/>
      <c r="I1261" s="30"/>
      <c r="J1261" s="30"/>
      <c r="K1261" s="30"/>
      <c r="L1261" s="30"/>
    </row>
    <row r="1262" spans="7:12" x14ac:dyDescent="0.25">
      <c r="G1262" s="30"/>
      <c r="H1262" s="30"/>
      <c r="I1262" s="30"/>
      <c r="J1262" s="30"/>
      <c r="K1262" s="30"/>
      <c r="L1262" s="30"/>
    </row>
    <row r="1263" spans="7:12" x14ac:dyDescent="0.25">
      <c r="G1263" s="30"/>
      <c r="H1263" s="30"/>
      <c r="I1263" s="30"/>
      <c r="J1263" s="30"/>
      <c r="K1263" s="30"/>
      <c r="L1263" s="30"/>
    </row>
    <row r="1264" spans="7:12" x14ac:dyDescent="0.25">
      <c r="G1264" s="30"/>
      <c r="H1264" s="30"/>
      <c r="I1264" s="30"/>
      <c r="J1264" s="30"/>
      <c r="K1264" s="30"/>
      <c r="L1264" s="30"/>
    </row>
    <row r="1265" spans="7:12" x14ac:dyDescent="0.25">
      <c r="G1265" s="30"/>
      <c r="H1265" s="30"/>
      <c r="I1265" s="30"/>
      <c r="J1265" s="30"/>
      <c r="K1265" s="30"/>
      <c r="L1265" s="30"/>
    </row>
    <row r="1266" spans="7:12" x14ac:dyDescent="0.25">
      <c r="G1266" s="30"/>
      <c r="H1266" s="30"/>
      <c r="I1266" s="30"/>
      <c r="J1266" s="30"/>
      <c r="K1266" s="30"/>
      <c r="L1266" s="30"/>
    </row>
    <row r="1267" spans="7:12" x14ac:dyDescent="0.25">
      <c r="G1267" s="30"/>
      <c r="H1267" s="30"/>
      <c r="I1267" s="30"/>
      <c r="J1267" s="30"/>
      <c r="K1267" s="30"/>
      <c r="L1267" s="30"/>
    </row>
    <row r="1268" spans="7:12" x14ac:dyDescent="0.25">
      <c r="G1268" s="30"/>
      <c r="H1268" s="30"/>
      <c r="I1268" s="30"/>
      <c r="J1268" s="30"/>
      <c r="K1268" s="30"/>
      <c r="L1268" s="30"/>
    </row>
    <row r="1269" spans="7:12" x14ac:dyDescent="0.25">
      <c r="G1269" s="30"/>
      <c r="H1269" s="30"/>
      <c r="I1269" s="30"/>
      <c r="J1269" s="30"/>
      <c r="K1269" s="30"/>
      <c r="L1269" s="30"/>
    </row>
    <row r="1270" spans="7:12" x14ac:dyDescent="0.25">
      <c r="G1270" s="30"/>
      <c r="H1270" s="30"/>
      <c r="I1270" s="30"/>
      <c r="J1270" s="30"/>
      <c r="K1270" s="30"/>
      <c r="L1270" s="30"/>
    </row>
    <row r="1271" spans="7:12" x14ac:dyDescent="0.25">
      <c r="G1271" s="30"/>
      <c r="H1271" s="30"/>
      <c r="I1271" s="30"/>
      <c r="J1271" s="30"/>
      <c r="K1271" s="30"/>
      <c r="L1271" s="30"/>
    </row>
    <row r="1272" spans="7:12" x14ac:dyDescent="0.25">
      <c r="G1272" s="30"/>
      <c r="H1272" s="30"/>
      <c r="I1272" s="30"/>
      <c r="J1272" s="30"/>
      <c r="K1272" s="30"/>
      <c r="L1272" s="30"/>
    </row>
    <row r="1273" spans="7:12" x14ac:dyDescent="0.25">
      <c r="G1273" s="30"/>
      <c r="H1273" s="30"/>
      <c r="I1273" s="30"/>
      <c r="J1273" s="30"/>
      <c r="K1273" s="30"/>
      <c r="L1273" s="30"/>
    </row>
    <row r="1274" spans="7:12" x14ac:dyDescent="0.25">
      <c r="G1274" s="30"/>
      <c r="H1274" s="30"/>
      <c r="I1274" s="30"/>
      <c r="J1274" s="30"/>
      <c r="K1274" s="30"/>
      <c r="L1274" s="30"/>
    </row>
    <row r="1275" spans="7:12" x14ac:dyDescent="0.25">
      <c r="G1275" s="30"/>
      <c r="H1275" s="30"/>
      <c r="I1275" s="30"/>
      <c r="J1275" s="30"/>
      <c r="K1275" s="30"/>
      <c r="L1275" s="30"/>
    </row>
    <row r="1276" spans="7:12" x14ac:dyDescent="0.25">
      <c r="G1276" s="30"/>
      <c r="H1276" s="30"/>
      <c r="I1276" s="30"/>
      <c r="J1276" s="30"/>
      <c r="K1276" s="30"/>
      <c r="L1276" s="30"/>
    </row>
    <row r="1277" spans="7:12" x14ac:dyDescent="0.25">
      <c r="G1277" s="30"/>
      <c r="H1277" s="30"/>
      <c r="I1277" s="30"/>
      <c r="J1277" s="30"/>
      <c r="K1277" s="30"/>
      <c r="L1277" s="30"/>
    </row>
    <row r="1278" spans="7:12" x14ac:dyDescent="0.25">
      <c r="G1278" s="30"/>
      <c r="H1278" s="30"/>
      <c r="I1278" s="30"/>
      <c r="J1278" s="30"/>
      <c r="K1278" s="30"/>
      <c r="L1278" s="30"/>
    </row>
    <row r="1279" spans="7:12" x14ac:dyDescent="0.25">
      <c r="G1279" s="30"/>
      <c r="H1279" s="30"/>
      <c r="I1279" s="30"/>
      <c r="J1279" s="30"/>
      <c r="K1279" s="30"/>
      <c r="L1279" s="30"/>
    </row>
    <row r="1280" spans="7:12" x14ac:dyDescent="0.25">
      <c r="G1280" s="30"/>
      <c r="H1280" s="30"/>
      <c r="I1280" s="30"/>
      <c r="J1280" s="30"/>
      <c r="K1280" s="30"/>
      <c r="L1280" s="30"/>
    </row>
    <row r="1281" spans="7:12" x14ac:dyDescent="0.25">
      <c r="G1281" s="30"/>
      <c r="H1281" s="30"/>
      <c r="I1281" s="30"/>
      <c r="J1281" s="30"/>
      <c r="K1281" s="30"/>
      <c r="L1281" s="30"/>
    </row>
    <row r="1282" spans="7:12" x14ac:dyDescent="0.25">
      <c r="G1282" s="30"/>
      <c r="H1282" s="30"/>
      <c r="I1282" s="30"/>
      <c r="J1282" s="30"/>
      <c r="K1282" s="30"/>
      <c r="L1282" s="30"/>
    </row>
    <row r="1283" spans="7:12" x14ac:dyDescent="0.25">
      <c r="G1283" s="30"/>
      <c r="H1283" s="30"/>
      <c r="I1283" s="30"/>
      <c r="J1283" s="30"/>
      <c r="K1283" s="30"/>
      <c r="L1283" s="30"/>
    </row>
    <row r="1284" spans="7:12" x14ac:dyDescent="0.25">
      <c r="G1284" s="30"/>
      <c r="H1284" s="30"/>
      <c r="I1284" s="30"/>
      <c r="J1284" s="30"/>
      <c r="K1284" s="30"/>
      <c r="L1284" s="30"/>
    </row>
    <row r="1285" spans="7:12" x14ac:dyDescent="0.25">
      <c r="G1285" s="30"/>
      <c r="H1285" s="30"/>
      <c r="I1285" s="30"/>
      <c r="J1285" s="30"/>
      <c r="K1285" s="30"/>
      <c r="L1285" s="30"/>
    </row>
    <row r="1286" spans="7:12" x14ac:dyDescent="0.25">
      <c r="G1286" s="30"/>
      <c r="H1286" s="30"/>
      <c r="I1286" s="30"/>
      <c r="J1286" s="30"/>
      <c r="K1286" s="30"/>
      <c r="L1286" s="30"/>
    </row>
    <row r="1287" spans="7:12" x14ac:dyDescent="0.25">
      <c r="G1287" s="30"/>
      <c r="H1287" s="30"/>
      <c r="I1287" s="30"/>
      <c r="J1287" s="30"/>
      <c r="K1287" s="30"/>
      <c r="L1287" s="30"/>
    </row>
    <row r="1288" spans="7:12" x14ac:dyDescent="0.25">
      <c r="G1288" s="30"/>
      <c r="H1288" s="30"/>
      <c r="I1288" s="30"/>
      <c r="J1288" s="30"/>
      <c r="K1288" s="30"/>
      <c r="L1288" s="30"/>
    </row>
    <row r="1289" spans="7:12" x14ac:dyDescent="0.25">
      <c r="G1289" s="30"/>
      <c r="H1289" s="30"/>
      <c r="I1289" s="30"/>
      <c r="J1289" s="30"/>
      <c r="K1289" s="30"/>
      <c r="L1289" s="30"/>
    </row>
    <row r="1290" spans="7:12" x14ac:dyDescent="0.25">
      <c r="G1290" s="30"/>
      <c r="H1290" s="30"/>
      <c r="I1290" s="30"/>
      <c r="J1290" s="30"/>
      <c r="K1290" s="30"/>
      <c r="L1290" s="30"/>
    </row>
    <row r="1291" spans="7:12" x14ac:dyDescent="0.25">
      <c r="G1291" s="30"/>
      <c r="H1291" s="30"/>
      <c r="I1291" s="30"/>
      <c r="J1291" s="30"/>
      <c r="K1291" s="30"/>
      <c r="L1291" s="30"/>
    </row>
    <row r="1292" spans="7:12" x14ac:dyDescent="0.25">
      <c r="G1292" s="30"/>
      <c r="H1292" s="30"/>
      <c r="I1292" s="30"/>
      <c r="J1292" s="30"/>
      <c r="K1292" s="30"/>
      <c r="L1292" s="30"/>
    </row>
    <row r="1293" spans="7:12" x14ac:dyDescent="0.25">
      <c r="G1293" s="30"/>
      <c r="H1293" s="30"/>
      <c r="I1293" s="30"/>
      <c r="J1293" s="30"/>
      <c r="K1293" s="30"/>
      <c r="L1293" s="30"/>
    </row>
    <row r="1294" spans="7:12" x14ac:dyDescent="0.25">
      <c r="G1294" s="30"/>
      <c r="H1294" s="30"/>
      <c r="I1294" s="30"/>
      <c r="J1294" s="30"/>
      <c r="K1294" s="30"/>
      <c r="L1294" s="30"/>
    </row>
    <row r="1295" spans="7:12" x14ac:dyDescent="0.25">
      <c r="G1295" s="30"/>
      <c r="H1295" s="30"/>
      <c r="I1295" s="30"/>
      <c r="J1295" s="30"/>
      <c r="K1295" s="30"/>
      <c r="L1295" s="30"/>
    </row>
    <row r="1296" spans="7:12" x14ac:dyDescent="0.25">
      <c r="G1296" s="30"/>
      <c r="H1296" s="30"/>
      <c r="I1296" s="30"/>
      <c r="J1296" s="30"/>
      <c r="K1296" s="30"/>
      <c r="L1296" s="30"/>
    </row>
    <row r="1297" spans="7:12" x14ac:dyDescent="0.25">
      <c r="G1297" s="30"/>
      <c r="H1297" s="30"/>
      <c r="I1297" s="30"/>
      <c r="J1297" s="30"/>
      <c r="K1297" s="30"/>
      <c r="L1297" s="30"/>
    </row>
    <row r="1298" spans="7:12" x14ac:dyDescent="0.25">
      <c r="G1298" s="30"/>
      <c r="H1298" s="30"/>
      <c r="I1298" s="30"/>
      <c r="J1298" s="30"/>
      <c r="K1298" s="30"/>
      <c r="L1298" s="30"/>
    </row>
    <row r="1299" spans="7:12" x14ac:dyDescent="0.25">
      <c r="G1299" s="30"/>
      <c r="H1299" s="30"/>
      <c r="I1299" s="30"/>
      <c r="J1299" s="30"/>
      <c r="K1299" s="30"/>
      <c r="L1299" s="30"/>
    </row>
    <row r="1300" spans="7:12" x14ac:dyDescent="0.25">
      <c r="G1300" s="30"/>
      <c r="H1300" s="30"/>
      <c r="I1300" s="30"/>
      <c r="J1300" s="30"/>
      <c r="K1300" s="30"/>
      <c r="L1300" s="30"/>
    </row>
    <row r="1301" spans="7:12" x14ac:dyDescent="0.25">
      <c r="G1301" s="30"/>
      <c r="H1301" s="30"/>
      <c r="I1301" s="30"/>
      <c r="J1301" s="30"/>
      <c r="K1301" s="30"/>
      <c r="L1301" s="30"/>
    </row>
    <row r="1302" spans="7:12" x14ac:dyDescent="0.25">
      <c r="G1302" s="30"/>
      <c r="H1302" s="30"/>
      <c r="I1302" s="30"/>
      <c r="J1302" s="30"/>
      <c r="K1302" s="30"/>
      <c r="L1302" s="30"/>
    </row>
    <row r="1303" spans="7:12" x14ac:dyDescent="0.25">
      <c r="G1303" s="30"/>
      <c r="H1303" s="30"/>
      <c r="I1303" s="30"/>
      <c r="J1303" s="30"/>
      <c r="K1303" s="30"/>
      <c r="L1303" s="30"/>
    </row>
    <row r="1304" spans="7:12" x14ac:dyDescent="0.25">
      <c r="G1304" s="30"/>
      <c r="H1304" s="30"/>
      <c r="I1304" s="30"/>
      <c r="J1304" s="30"/>
      <c r="K1304" s="30"/>
      <c r="L1304" s="30"/>
    </row>
    <row r="1305" spans="7:12" x14ac:dyDescent="0.25">
      <c r="G1305" s="30"/>
      <c r="H1305" s="30"/>
      <c r="I1305" s="30"/>
      <c r="J1305" s="30"/>
      <c r="K1305" s="30"/>
      <c r="L1305" s="30"/>
    </row>
    <row r="1306" spans="7:12" x14ac:dyDescent="0.25">
      <c r="G1306" s="30"/>
      <c r="H1306" s="30"/>
      <c r="I1306" s="30"/>
      <c r="J1306" s="30"/>
      <c r="K1306" s="30"/>
      <c r="L1306" s="30"/>
    </row>
    <row r="1307" spans="7:12" x14ac:dyDescent="0.25">
      <c r="G1307" s="30"/>
      <c r="H1307" s="30"/>
      <c r="I1307" s="30"/>
      <c r="J1307" s="30"/>
      <c r="K1307" s="30"/>
      <c r="L1307" s="30"/>
    </row>
    <row r="1308" spans="7:12" x14ac:dyDescent="0.25">
      <c r="G1308" s="30"/>
      <c r="H1308" s="30"/>
      <c r="I1308" s="30"/>
      <c r="J1308" s="30"/>
      <c r="K1308" s="30"/>
      <c r="L1308" s="30"/>
    </row>
    <row r="1309" spans="7:12" x14ac:dyDescent="0.25">
      <c r="G1309" s="30"/>
      <c r="H1309" s="30"/>
      <c r="I1309" s="30"/>
      <c r="J1309" s="30"/>
      <c r="K1309" s="30"/>
      <c r="L1309" s="30"/>
    </row>
    <row r="1310" spans="7:12" x14ac:dyDescent="0.25">
      <c r="G1310" s="30"/>
      <c r="H1310" s="30"/>
      <c r="I1310" s="30"/>
      <c r="J1310" s="30"/>
      <c r="K1310" s="30"/>
      <c r="L1310" s="30"/>
    </row>
    <row r="1311" spans="7:12" x14ac:dyDescent="0.25">
      <c r="G1311" s="30"/>
      <c r="H1311" s="30"/>
      <c r="I1311" s="30"/>
      <c r="J1311" s="30"/>
      <c r="K1311" s="30"/>
      <c r="L1311" s="30"/>
    </row>
    <row r="1312" spans="7:12" x14ac:dyDescent="0.25">
      <c r="G1312" s="30"/>
      <c r="H1312" s="30"/>
      <c r="I1312" s="30"/>
      <c r="J1312" s="30"/>
      <c r="K1312" s="30"/>
      <c r="L1312" s="30"/>
    </row>
    <row r="1313" spans="7:12" x14ac:dyDescent="0.25">
      <c r="G1313" s="30"/>
      <c r="H1313" s="30"/>
      <c r="I1313" s="30"/>
      <c r="J1313" s="30"/>
      <c r="K1313" s="30"/>
      <c r="L1313" s="30"/>
    </row>
    <row r="1314" spans="7:12" x14ac:dyDescent="0.25">
      <c r="G1314" s="30"/>
      <c r="H1314" s="30"/>
      <c r="I1314" s="30"/>
      <c r="J1314" s="30"/>
      <c r="K1314" s="30"/>
      <c r="L1314" s="30"/>
    </row>
    <row r="1315" spans="7:12" x14ac:dyDescent="0.25">
      <c r="G1315" s="30"/>
      <c r="H1315" s="30"/>
      <c r="I1315" s="30"/>
      <c r="J1315" s="30"/>
      <c r="K1315" s="30"/>
      <c r="L1315" s="30"/>
    </row>
    <row r="1316" spans="7:12" x14ac:dyDescent="0.25">
      <c r="G1316" s="30"/>
      <c r="H1316" s="30"/>
      <c r="I1316" s="30"/>
      <c r="J1316" s="30"/>
      <c r="K1316" s="30"/>
      <c r="L1316" s="30"/>
    </row>
    <row r="1317" spans="7:12" x14ac:dyDescent="0.25">
      <c r="G1317" s="30"/>
      <c r="H1317" s="30"/>
      <c r="I1317" s="30"/>
      <c r="J1317" s="30"/>
      <c r="K1317" s="30"/>
      <c r="L1317" s="30"/>
    </row>
    <row r="1318" spans="7:12" x14ac:dyDescent="0.25">
      <c r="G1318" s="30"/>
      <c r="H1318" s="30"/>
      <c r="I1318" s="30"/>
      <c r="J1318" s="30"/>
      <c r="K1318" s="30"/>
      <c r="L1318" s="30"/>
    </row>
    <row r="1319" spans="7:12" x14ac:dyDescent="0.25">
      <c r="G1319" s="30"/>
      <c r="H1319" s="30"/>
      <c r="I1319" s="30"/>
      <c r="J1319" s="30"/>
      <c r="K1319" s="30"/>
      <c r="L1319" s="30"/>
    </row>
    <row r="1320" spans="7:12" x14ac:dyDescent="0.25">
      <c r="G1320" s="30"/>
      <c r="H1320" s="30"/>
      <c r="I1320" s="30"/>
      <c r="J1320" s="30"/>
      <c r="K1320" s="30"/>
      <c r="L1320" s="30"/>
    </row>
    <row r="1321" spans="7:12" x14ac:dyDescent="0.25">
      <c r="G1321" s="30"/>
      <c r="H1321" s="30"/>
      <c r="I1321" s="30"/>
      <c r="J1321" s="30"/>
      <c r="K1321" s="30"/>
      <c r="L1321" s="30"/>
    </row>
    <row r="1322" spans="7:12" x14ac:dyDescent="0.25">
      <c r="G1322" s="30"/>
      <c r="H1322" s="30"/>
      <c r="I1322" s="30"/>
      <c r="J1322" s="30"/>
      <c r="K1322" s="30"/>
      <c r="L1322" s="30"/>
    </row>
    <row r="1323" spans="7:12" x14ac:dyDescent="0.25">
      <c r="G1323" s="30"/>
      <c r="H1323" s="30"/>
      <c r="I1323" s="30"/>
      <c r="J1323" s="30"/>
      <c r="K1323" s="30"/>
      <c r="L1323" s="30"/>
    </row>
    <row r="1324" spans="7:12" x14ac:dyDescent="0.25">
      <c r="G1324" s="30"/>
      <c r="H1324" s="30"/>
      <c r="I1324" s="30"/>
      <c r="J1324" s="30"/>
      <c r="K1324" s="30"/>
      <c r="L1324" s="30"/>
    </row>
    <row r="1325" spans="7:12" x14ac:dyDescent="0.25">
      <c r="G1325" s="30"/>
      <c r="H1325" s="30"/>
      <c r="I1325" s="30"/>
      <c r="J1325" s="30"/>
      <c r="K1325" s="30"/>
      <c r="L1325" s="30"/>
    </row>
    <row r="1326" spans="7:12" x14ac:dyDescent="0.25">
      <c r="G1326" s="30"/>
      <c r="H1326" s="30"/>
      <c r="I1326" s="30"/>
      <c r="J1326" s="30"/>
      <c r="K1326" s="30"/>
      <c r="L1326" s="30"/>
    </row>
    <row r="1327" spans="7:12" x14ac:dyDescent="0.25">
      <c r="G1327" s="30"/>
      <c r="H1327" s="30"/>
      <c r="I1327" s="30"/>
      <c r="J1327" s="30"/>
      <c r="K1327" s="30"/>
      <c r="L1327" s="30"/>
    </row>
    <row r="1328" spans="7:12" x14ac:dyDescent="0.25">
      <c r="G1328" s="30"/>
      <c r="H1328" s="30"/>
      <c r="I1328" s="30"/>
      <c r="J1328" s="30"/>
      <c r="K1328" s="30"/>
      <c r="L1328" s="30"/>
    </row>
    <row r="1329" spans="7:12" x14ac:dyDescent="0.25">
      <c r="G1329" s="30"/>
      <c r="H1329" s="30"/>
      <c r="I1329" s="30"/>
      <c r="J1329" s="30"/>
      <c r="K1329" s="30"/>
      <c r="L1329" s="30"/>
    </row>
    <row r="1330" spans="7:12" x14ac:dyDescent="0.25">
      <c r="G1330" s="30"/>
      <c r="H1330" s="30"/>
      <c r="I1330" s="30"/>
      <c r="J1330" s="30"/>
      <c r="K1330" s="30"/>
      <c r="L1330" s="30"/>
    </row>
    <row r="1331" spans="7:12" x14ac:dyDescent="0.25">
      <c r="G1331" s="30"/>
      <c r="H1331" s="30"/>
      <c r="I1331" s="30"/>
      <c r="J1331" s="30"/>
      <c r="K1331" s="30"/>
      <c r="L1331" s="30"/>
    </row>
    <row r="1332" spans="7:12" x14ac:dyDescent="0.25">
      <c r="G1332" s="30"/>
      <c r="H1332" s="30"/>
      <c r="I1332" s="30"/>
      <c r="J1332" s="30"/>
      <c r="K1332" s="30"/>
      <c r="L1332" s="30"/>
    </row>
    <row r="1333" spans="7:12" x14ac:dyDescent="0.25">
      <c r="G1333" s="30"/>
      <c r="H1333" s="30"/>
      <c r="I1333" s="30"/>
      <c r="J1333" s="30"/>
      <c r="K1333" s="30"/>
      <c r="L1333" s="30"/>
    </row>
    <row r="1334" spans="7:12" x14ac:dyDescent="0.25">
      <c r="G1334" s="30"/>
      <c r="H1334" s="30"/>
      <c r="I1334" s="30"/>
      <c r="J1334" s="30"/>
      <c r="K1334" s="30"/>
      <c r="L1334" s="30"/>
    </row>
    <row r="1335" spans="7:12" x14ac:dyDescent="0.25">
      <c r="G1335" s="30"/>
      <c r="H1335" s="30"/>
      <c r="I1335" s="30"/>
      <c r="J1335" s="30"/>
      <c r="K1335" s="30"/>
      <c r="L1335" s="30"/>
    </row>
    <row r="1336" spans="7:12" x14ac:dyDescent="0.25">
      <c r="G1336" s="30"/>
      <c r="H1336" s="30"/>
      <c r="I1336" s="30"/>
      <c r="J1336" s="30"/>
      <c r="K1336" s="30"/>
      <c r="L1336" s="30"/>
    </row>
    <row r="1337" spans="7:12" x14ac:dyDescent="0.25">
      <c r="G1337" s="30"/>
      <c r="H1337" s="30"/>
      <c r="I1337" s="30"/>
      <c r="J1337" s="30"/>
      <c r="K1337" s="30"/>
      <c r="L1337" s="30"/>
    </row>
    <row r="1338" spans="7:12" x14ac:dyDescent="0.25">
      <c r="G1338" s="30"/>
      <c r="H1338" s="30"/>
      <c r="I1338" s="30"/>
      <c r="J1338" s="30"/>
      <c r="K1338" s="30"/>
      <c r="L1338" s="30"/>
    </row>
    <row r="1339" spans="7:12" x14ac:dyDescent="0.25">
      <c r="G1339" s="30"/>
      <c r="H1339" s="30"/>
      <c r="I1339" s="30"/>
      <c r="J1339" s="30"/>
      <c r="K1339" s="30"/>
      <c r="L1339" s="30"/>
    </row>
    <row r="1340" spans="7:12" x14ac:dyDescent="0.25">
      <c r="G1340" s="30"/>
      <c r="H1340" s="30"/>
      <c r="I1340" s="30"/>
      <c r="J1340" s="30"/>
      <c r="K1340" s="30"/>
      <c r="L1340" s="30"/>
    </row>
    <row r="1341" spans="7:12" x14ac:dyDescent="0.25">
      <c r="G1341" s="30"/>
      <c r="H1341" s="30"/>
      <c r="I1341" s="30"/>
      <c r="J1341" s="30"/>
      <c r="K1341" s="30"/>
      <c r="L1341" s="30"/>
    </row>
    <row r="1342" spans="7:12" x14ac:dyDescent="0.25">
      <c r="G1342" s="30"/>
      <c r="H1342" s="30"/>
      <c r="I1342" s="30"/>
      <c r="J1342" s="30"/>
      <c r="K1342" s="30"/>
      <c r="L1342" s="30"/>
    </row>
    <row r="1343" spans="7:12" x14ac:dyDescent="0.25">
      <c r="G1343" s="30"/>
      <c r="H1343" s="30"/>
      <c r="I1343" s="30"/>
      <c r="J1343" s="30"/>
      <c r="K1343" s="30"/>
      <c r="L1343" s="30"/>
    </row>
    <row r="1344" spans="7:12" x14ac:dyDescent="0.25">
      <c r="G1344" s="30"/>
      <c r="H1344" s="30"/>
      <c r="I1344" s="30"/>
      <c r="J1344" s="30"/>
      <c r="K1344" s="30"/>
      <c r="L1344" s="30"/>
    </row>
    <row r="1345" spans="7:12" x14ac:dyDescent="0.25">
      <c r="G1345" s="30"/>
      <c r="H1345" s="30"/>
      <c r="I1345" s="30"/>
      <c r="J1345" s="30"/>
      <c r="K1345" s="30"/>
      <c r="L1345" s="30"/>
    </row>
    <row r="1346" spans="7:12" x14ac:dyDescent="0.25">
      <c r="G1346" s="30"/>
      <c r="H1346" s="30"/>
      <c r="I1346" s="30"/>
      <c r="J1346" s="30"/>
      <c r="K1346" s="30"/>
      <c r="L1346" s="30"/>
    </row>
    <row r="1347" spans="7:12" x14ac:dyDescent="0.25">
      <c r="G1347" s="30"/>
      <c r="H1347" s="30"/>
      <c r="I1347" s="30"/>
      <c r="J1347" s="30"/>
      <c r="K1347" s="30"/>
      <c r="L1347" s="30"/>
    </row>
    <row r="1348" spans="7:12" x14ac:dyDescent="0.25">
      <c r="G1348" s="30"/>
      <c r="H1348" s="30"/>
      <c r="I1348" s="30"/>
      <c r="J1348" s="30"/>
      <c r="K1348" s="30"/>
      <c r="L1348" s="30"/>
    </row>
    <row r="1349" spans="7:12" x14ac:dyDescent="0.25">
      <c r="G1349" s="30"/>
      <c r="H1349" s="30"/>
      <c r="I1349" s="30"/>
      <c r="J1349" s="30"/>
      <c r="K1349" s="30"/>
      <c r="L1349" s="30"/>
    </row>
    <row r="1350" spans="7:12" x14ac:dyDescent="0.25">
      <c r="G1350" s="30"/>
      <c r="H1350" s="30"/>
      <c r="I1350" s="30"/>
      <c r="J1350" s="30"/>
      <c r="K1350" s="30"/>
      <c r="L1350" s="30"/>
    </row>
    <row r="1351" spans="7:12" x14ac:dyDescent="0.25">
      <c r="G1351" s="30"/>
      <c r="H1351" s="30"/>
      <c r="I1351" s="30"/>
      <c r="J1351" s="30"/>
      <c r="K1351" s="30"/>
      <c r="L1351" s="30"/>
    </row>
    <row r="1352" spans="7:12" x14ac:dyDescent="0.25">
      <c r="G1352" s="30"/>
      <c r="H1352" s="30"/>
      <c r="I1352" s="30"/>
      <c r="J1352" s="30"/>
      <c r="K1352" s="30"/>
      <c r="L1352" s="30"/>
    </row>
    <row r="1353" spans="7:12" x14ac:dyDescent="0.25">
      <c r="G1353" s="30"/>
      <c r="H1353" s="30"/>
      <c r="I1353" s="30"/>
      <c r="J1353" s="30"/>
      <c r="K1353" s="30"/>
      <c r="L1353" s="30"/>
    </row>
    <row r="1354" spans="7:12" x14ac:dyDescent="0.25">
      <c r="G1354" s="30"/>
      <c r="H1354" s="30"/>
      <c r="I1354" s="30"/>
      <c r="J1354" s="30"/>
      <c r="K1354" s="30"/>
      <c r="L1354" s="30"/>
    </row>
    <row r="1355" spans="7:12" x14ac:dyDescent="0.25">
      <c r="G1355" s="30"/>
      <c r="H1355" s="30"/>
      <c r="I1355" s="30"/>
      <c r="J1355" s="30"/>
      <c r="K1355" s="30"/>
      <c r="L1355" s="30"/>
    </row>
    <row r="1356" spans="7:12" x14ac:dyDescent="0.25">
      <c r="G1356" s="30"/>
      <c r="H1356" s="30"/>
      <c r="I1356" s="30"/>
      <c r="J1356" s="30"/>
      <c r="K1356" s="30"/>
      <c r="L1356" s="30"/>
    </row>
    <row r="1357" spans="7:12" x14ac:dyDescent="0.25">
      <c r="G1357" s="30"/>
      <c r="H1357" s="30"/>
      <c r="I1357" s="30"/>
      <c r="J1357" s="30"/>
      <c r="K1357" s="30"/>
      <c r="L1357" s="30"/>
    </row>
    <row r="1358" spans="7:12" x14ac:dyDescent="0.25">
      <c r="G1358" s="30"/>
      <c r="H1358" s="30"/>
      <c r="I1358" s="30"/>
      <c r="J1358" s="30"/>
      <c r="K1358" s="30"/>
      <c r="L1358" s="30"/>
    </row>
    <row r="1359" spans="7:12" x14ac:dyDescent="0.25">
      <c r="G1359" s="30"/>
      <c r="H1359" s="30"/>
      <c r="I1359" s="30"/>
      <c r="J1359" s="30"/>
      <c r="K1359" s="30"/>
      <c r="L1359" s="30"/>
    </row>
    <row r="1360" spans="7:12" x14ac:dyDescent="0.25">
      <c r="G1360" s="30"/>
      <c r="H1360" s="30"/>
      <c r="I1360" s="30"/>
      <c r="J1360" s="30"/>
      <c r="K1360" s="30"/>
      <c r="L1360" s="30"/>
    </row>
    <row r="1361" spans="7:12" x14ac:dyDescent="0.25">
      <c r="G1361" s="30"/>
      <c r="H1361" s="30"/>
      <c r="I1361" s="30"/>
      <c r="J1361" s="30"/>
      <c r="K1361" s="30"/>
      <c r="L1361" s="30"/>
    </row>
    <row r="1362" spans="7:12" x14ac:dyDescent="0.25">
      <c r="G1362" s="30"/>
      <c r="H1362" s="30"/>
      <c r="I1362" s="30"/>
      <c r="J1362" s="30"/>
      <c r="K1362" s="30"/>
      <c r="L1362" s="30"/>
    </row>
    <row r="1363" spans="7:12" x14ac:dyDescent="0.25">
      <c r="G1363" s="30"/>
      <c r="H1363" s="30"/>
      <c r="I1363" s="30"/>
      <c r="J1363" s="30"/>
      <c r="K1363" s="30"/>
      <c r="L1363" s="30"/>
    </row>
    <row r="1364" spans="7:12" x14ac:dyDescent="0.25">
      <c r="G1364" s="30"/>
      <c r="H1364" s="30"/>
      <c r="I1364" s="30"/>
      <c r="J1364" s="30"/>
      <c r="K1364" s="30"/>
      <c r="L1364" s="30"/>
    </row>
    <row r="1365" spans="7:12" x14ac:dyDescent="0.25">
      <c r="G1365" s="30"/>
      <c r="H1365" s="30"/>
      <c r="I1365" s="30"/>
      <c r="J1365" s="30"/>
      <c r="K1365" s="30"/>
      <c r="L1365" s="30"/>
    </row>
    <row r="1366" spans="7:12" x14ac:dyDescent="0.25">
      <c r="G1366" s="30"/>
      <c r="H1366" s="30"/>
      <c r="I1366" s="30"/>
      <c r="J1366" s="30"/>
      <c r="K1366" s="30"/>
      <c r="L1366" s="30"/>
    </row>
    <row r="1367" spans="7:12" x14ac:dyDescent="0.25">
      <c r="G1367" s="30"/>
      <c r="H1367" s="30"/>
      <c r="I1367" s="30"/>
      <c r="J1367" s="30"/>
      <c r="K1367" s="30"/>
      <c r="L1367" s="30"/>
    </row>
    <row r="1368" spans="7:12" x14ac:dyDescent="0.25">
      <c r="G1368" s="30"/>
      <c r="H1368" s="30"/>
      <c r="I1368" s="30"/>
      <c r="J1368" s="30"/>
      <c r="K1368" s="30"/>
      <c r="L1368" s="30"/>
    </row>
    <row r="1369" spans="7:12" x14ac:dyDescent="0.25">
      <c r="G1369" s="30"/>
      <c r="H1369" s="30"/>
      <c r="I1369" s="30"/>
      <c r="J1369" s="30"/>
      <c r="K1369" s="30"/>
      <c r="L1369" s="30"/>
    </row>
    <row r="1370" spans="7:12" x14ac:dyDescent="0.25">
      <c r="G1370" s="30"/>
      <c r="H1370" s="30"/>
      <c r="I1370" s="30"/>
      <c r="J1370" s="30"/>
      <c r="K1370" s="30"/>
      <c r="L1370" s="30"/>
    </row>
    <row r="1371" spans="7:12" x14ac:dyDescent="0.25">
      <c r="G1371" s="30"/>
      <c r="H1371" s="30"/>
      <c r="I1371" s="30"/>
      <c r="J1371" s="30"/>
      <c r="K1371" s="30"/>
      <c r="L1371" s="30"/>
    </row>
    <row r="1372" spans="7:12" x14ac:dyDescent="0.25">
      <c r="G1372" s="30"/>
      <c r="H1372" s="30"/>
      <c r="I1372" s="30"/>
      <c r="J1372" s="30"/>
      <c r="K1372" s="30"/>
      <c r="L1372" s="30"/>
    </row>
    <row r="1373" spans="7:12" x14ac:dyDescent="0.25">
      <c r="G1373" s="30"/>
      <c r="H1373" s="30"/>
      <c r="I1373" s="30"/>
      <c r="J1373" s="30"/>
      <c r="K1373" s="30"/>
      <c r="L1373" s="30"/>
    </row>
    <row r="1374" spans="7:12" x14ac:dyDescent="0.25">
      <c r="G1374" s="30"/>
      <c r="H1374" s="30"/>
      <c r="I1374" s="30"/>
      <c r="J1374" s="30"/>
      <c r="K1374" s="30"/>
      <c r="L1374" s="30"/>
    </row>
    <row r="1375" spans="7:12" x14ac:dyDescent="0.25">
      <c r="G1375" s="30"/>
      <c r="H1375" s="30"/>
      <c r="I1375" s="30"/>
      <c r="J1375" s="30"/>
      <c r="K1375" s="30"/>
      <c r="L1375" s="30"/>
    </row>
    <row r="1376" spans="7:12" x14ac:dyDescent="0.25">
      <c r="G1376" s="30"/>
      <c r="H1376" s="30"/>
      <c r="I1376" s="30"/>
      <c r="J1376" s="30"/>
      <c r="K1376" s="30"/>
      <c r="L1376" s="30"/>
    </row>
    <row r="1377" spans="7:12" x14ac:dyDescent="0.25">
      <c r="G1377" s="30"/>
      <c r="H1377" s="30"/>
      <c r="I1377" s="30"/>
      <c r="J1377" s="30"/>
      <c r="K1377" s="30"/>
      <c r="L1377" s="30"/>
    </row>
    <row r="1378" spans="7:12" x14ac:dyDescent="0.25">
      <c r="G1378" s="30"/>
      <c r="H1378" s="30"/>
      <c r="I1378" s="30"/>
      <c r="J1378" s="30"/>
      <c r="K1378" s="30"/>
      <c r="L1378" s="30"/>
    </row>
    <row r="1379" spans="7:12" x14ac:dyDescent="0.25">
      <c r="G1379" s="30"/>
      <c r="H1379" s="30"/>
      <c r="I1379" s="30"/>
      <c r="J1379" s="30"/>
      <c r="K1379" s="30"/>
      <c r="L1379" s="30"/>
    </row>
    <row r="1380" spans="7:12" x14ac:dyDescent="0.25">
      <c r="G1380" s="30"/>
      <c r="H1380" s="30"/>
      <c r="I1380" s="30"/>
      <c r="J1380" s="30"/>
      <c r="K1380" s="30"/>
      <c r="L1380" s="30"/>
    </row>
    <row r="1381" spans="7:12" x14ac:dyDescent="0.25">
      <c r="G1381" s="30"/>
      <c r="H1381" s="30"/>
      <c r="I1381" s="30"/>
      <c r="J1381" s="30"/>
      <c r="K1381" s="30"/>
      <c r="L1381" s="30"/>
    </row>
    <row r="1382" spans="7:12" x14ac:dyDescent="0.25">
      <c r="G1382" s="30"/>
      <c r="H1382" s="30"/>
      <c r="I1382" s="30"/>
      <c r="J1382" s="30"/>
      <c r="K1382" s="30"/>
      <c r="L1382" s="30"/>
    </row>
    <row r="1383" spans="7:12" x14ac:dyDescent="0.25">
      <c r="G1383" s="30"/>
      <c r="H1383" s="30"/>
      <c r="I1383" s="30"/>
      <c r="J1383" s="30"/>
      <c r="K1383" s="30"/>
      <c r="L1383" s="30"/>
    </row>
    <row r="1384" spans="7:12" x14ac:dyDescent="0.25">
      <c r="G1384" s="30"/>
      <c r="H1384" s="30"/>
      <c r="I1384" s="30"/>
      <c r="J1384" s="30"/>
      <c r="K1384" s="30"/>
      <c r="L1384" s="30"/>
    </row>
    <row r="1385" spans="7:12" x14ac:dyDescent="0.25">
      <c r="G1385" s="30"/>
      <c r="H1385" s="30"/>
      <c r="I1385" s="30"/>
      <c r="J1385" s="30"/>
      <c r="K1385" s="30"/>
      <c r="L1385" s="30"/>
    </row>
    <row r="1386" spans="7:12" x14ac:dyDescent="0.25">
      <c r="G1386" s="30"/>
      <c r="H1386" s="30"/>
      <c r="I1386" s="30"/>
      <c r="J1386" s="30"/>
      <c r="K1386" s="30"/>
      <c r="L1386" s="30"/>
    </row>
    <row r="1387" spans="7:12" x14ac:dyDescent="0.25">
      <c r="G1387" s="30"/>
      <c r="H1387" s="30"/>
      <c r="I1387" s="30"/>
      <c r="J1387" s="30"/>
      <c r="K1387" s="30"/>
      <c r="L1387" s="30"/>
    </row>
    <row r="1388" spans="7:12" x14ac:dyDescent="0.25">
      <c r="G1388" s="30"/>
      <c r="H1388" s="30"/>
      <c r="I1388" s="30"/>
      <c r="J1388" s="30"/>
      <c r="K1388" s="30"/>
      <c r="L1388" s="30"/>
    </row>
    <row r="1389" spans="7:12" x14ac:dyDescent="0.25">
      <c r="G1389" s="30"/>
      <c r="H1389" s="30"/>
      <c r="I1389" s="30"/>
      <c r="J1389" s="30"/>
      <c r="K1389" s="30"/>
      <c r="L1389" s="30"/>
    </row>
    <row r="1390" spans="7:12" x14ac:dyDescent="0.25">
      <c r="G1390" s="30"/>
      <c r="H1390" s="30"/>
      <c r="I1390" s="30"/>
      <c r="J1390" s="30"/>
      <c r="K1390" s="30"/>
      <c r="L1390" s="30"/>
    </row>
    <row r="1391" spans="7:12" x14ac:dyDescent="0.25">
      <c r="G1391" s="30"/>
      <c r="H1391" s="30"/>
      <c r="I1391" s="30"/>
      <c r="J1391" s="30"/>
      <c r="K1391" s="30"/>
      <c r="L1391" s="30"/>
    </row>
    <row r="1392" spans="7:12" x14ac:dyDescent="0.25">
      <c r="G1392" s="30"/>
      <c r="H1392" s="30"/>
      <c r="I1392" s="30"/>
      <c r="J1392" s="30"/>
      <c r="K1392" s="30"/>
      <c r="L1392" s="30"/>
    </row>
    <row r="1393" spans="7:12" x14ac:dyDescent="0.25">
      <c r="G1393" s="30"/>
      <c r="H1393" s="30"/>
      <c r="I1393" s="30"/>
      <c r="J1393" s="30"/>
      <c r="K1393" s="30"/>
      <c r="L1393" s="30"/>
    </row>
    <row r="1394" spans="7:12" x14ac:dyDescent="0.25">
      <c r="G1394" s="30"/>
      <c r="H1394" s="30"/>
      <c r="I1394" s="30"/>
      <c r="J1394" s="30"/>
      <c r="K1394" s="30"/>
      <c r="L1394" s="30"/>
    </row>
    <row r="1395" spans="7:12" x14ac:dyDescent="0.25">
      <c r="G1395" s="30"/>
      <c r="H1395" s="30"/>
      <c r="I1395" s="30"/>
      <c r="J1395" s="30"/>
      <c r="K1395" s="30"/>
      <c r="L1395" s="30"/>
    </row>
    <row r="1396" spans="7:12" x14ac:dyDescent="0.25">
      <c r="G1396" s="30"/>
      <c r="H1396" s="30"/>
      <c r="I1396" s="30"/>
      <c r="J1396" s="30"/>
      <c r="K1396" s="30"/>
      <c r="L1396" s="30"/>
    </row>
    <row r="1397" spans="7:12" x14ac:dyDescent="0.25">
      <c r="G1397" s="30"/>
      <c r="H1397" s="30"/>
      <c r="I1397" s="30"/>
      <c r="J1397" s="30"/>
      <c r="K1397" s="30"/>
      <c r="L1397" s="30"/>
    </row>
    <row r="1398" spans="7:12" x14ac:dyDescent="0.25">
      <c r="G1398" s="30"/>
      <c r="H1398" s="30"/>
      <c r="I1398" s="30"/>
      <c r="J1398" s="30"/>
      <c r="K1398" s="30"/>
      <c r="L1398" s="30"/>
    </row>
    <row r="1399" spans="7:12" x14ac:dyDescent="0.25">
      <c r="G1399" s="30"/>
      <c r="H1399" s="30"/>
      <c r="I1399" s="30"/>
      <c r="J1399" s="30"/>
      <c r="K1399" s="30"/>
      <c r="L1399" s="30"/>
    </row>
    <row r="1400" spans="7:12" x14ac:dyDescent="0.25">
      <c r="G1400" s="30"/>
      <c r="H1400" s="30"/>
      <c r="I1400" s="30"/>
      <c r="J1400" s="30"/>
      <c r="K1400" s="30"/>
      <c r="L1400" s="30"/>
    </row>
    <row r="1401" spans="7:12" x14ac:dyDescent="0.25">
      <c r="G1401" s="30"/>
      <c r="H1401" s="30"/>
      <c r="I1401" s="30"/>
      <c r="J1401" s="30"/>
      <c r="K1401" s="30"/>
      <c r="L1401" s="30"/>
    </row>
    <row r="1402" spans="7:12" x14ac:dyDescent="0.25">
      <c r="G1402" s="30"/>
      <c r="H1402" s="30"/>
      <c r="I1402" s="30"/>
      <c r="J1402" s="30"/>
      <c r="K1402" s="30"/>
      <c r="L1402" s="30"/>
    </row>
    <row r="1403" spans="7:12" x14ac:dyDescent="0.25">
      <c r="G1403" s="30"/>
      <c r="H1403" s="30"/>
      <c r="I1403" s="30"/>
      <c r="J1403" s="30"/>
      <c r="K1403" s="30"/>
      <c r="L1403" s="30"/>
    </row>
    <row r="1404" spans="7:12" x14ac:dyDescent="0.25">
      <c r="G1404" s="30"/>
      <c r="H1404" s="30"/>
      <c r="I1404" s="30"/>
      <c r="J1404" s="30"/>
      <c r="K1404" s="30"/>
      <c r="L1404" s="30"/>
    </row>
    <row r="1405" spans="7:12" x14ac:dyDescent="0.25">
      <c r="G1405" s="30"/>
      <c r="H1405" s="30"/>
      <c r="I1405" s="30"/>
      <c r="J1405" s="30"/>
      <c r="K1405" s="30"/>
      <c r="L1405" s="30"/>
    </row>
    <row r="1406" spans="7:12" x14ac:dyDescent="0.25">
      <c r="G1406" s="30"/>
      <c r="H1406" s="30"/>
      <c r="I1406" s="30"/>
      <c r="J1406" s="30"/>
      <c r="K1406" s="30"/>
      <c r="L1406" s="30"/>
    </row>
    <row r="1407" spans="7:12" x14ac:dyDescent="0.25">
      <c r="G1407" s="30"/>
      <c r="H1407" s="30"/>
      <c r="I1407" s="30"/>
      <c r="J1407" s="30"/>
      <c r="K1407" s="30"/>
      <c r="L1407" s="30"/>
    </row>
    <row r="1408" spans="7:12" x14ac:dyDescent="0.25">
      <c r="G1408" s="30"/>
      <c r="H1408" s="30"/>
      <c r="I1408" s="30"/>
      <c r="J1408" s="30"/>
      <c r="K1408" s="30"/>
      <c r="L1408" s="30"/>
    </row>
    <row r="1409" spans="7:12" x14ac:dyDescent="0.25">
      <c r="G1409" s="30"/>
      <c r="H1409" s="30"/>
      <c r="I1409" s="30"/>
      <c r="J1409" s="30"/>
      <c r="K1409" s="30"/>
      <c r="L1409" s="30"/>
    </row>
    <row r="1410" spans="7:12" x14ac:dyDescent="0.25">
      <c r="G1410" s="30"/>
      <c r="H1410" s="30"/>
      <c r="I1410" s="30"/>
      <c r="J1410" s="30"/>
      <c r="K1410" s="30"/>
      <c r="L1410" s="30"/>
    </row>
    <row r="1411" spans="7:12" x14ac:dyDescent="0.25">
      <c r="G1411" s="30"/>
      <c r="H1411" s="30"/>
      <c r="I1411" s="30"/>
      <c r="J1411" s="30"/>
      <c r="K1411" s="30"/>
      <c r="L1411" s="30"/>
    </row>
    <row r="1412" spans="7:12" x14ac:dyDescent="0.25">
      <c r="G1412" s="30"/>
      <c r="H1412" s="30"/>
      <c r="I1412" s="30"/>
      <c r="J1412" s="30"/>
      <c r="K1412" s="30"/>
      <c r="L1412" s="30"/>
    </row>
    <row r="1413" spans="7:12" x14ac:dyDescent="0.25">
      <c r="G1413" s="30"/>
      <c r="H1413" s="30"/>
      <c r="I1413" s="30"/>
      <c r="J1413" s="30"/>
      <c r="K1413" s="30"/>
      <c r="L1413" s="30"/>
    </row>
    <row r="1414" spans="7:12" x14ac:dyDescent="0.25">
      <c r="G1414" s="30"/>
      <c r="H1414" s="30"/>
      <c r="I1414" s="30"/>
      <c r="J1414" s="30"/>
      <c r="K1414" s="30"/>
      <c r="L1414" s="30"/>
    </row>
    <row r="1415" spans="7:12" x14ac:dyDescent="0.25">
      <c r="G1415" s="30"/>
      <c r="H1415" s="30"/>
      <c r="I1415" s="30"/>
      <c r="J1415" s="30"/>
      <c r="K1415" s="30"/>
      <c r="L1415" s="30"/>
    </row>
    <row r="1416" spans="7:12" x14ac:dyDescent="0.25">
      <c r="G1416" s="30"/>
      <c r="H1416" s="30"/>
      <c r="I1416" s="30"/>
      <c r="J1416" s="30"/>
      <c r="K1416" s="30"/>
      <c r="L1416" s="30"/>
    </row>
    <row r="1417" spans="7:12" x14ac:dyDescent="0.25">
      <c r="G1417" s="30"/>
      <c r="H1417" s="30"/>
      <c r="I1417" s="30"/>
      <c r="J1417" s="30"/>
      <c r="K1417" s="30"/>
      <c r="L1417" s="30"/>
    </row>
    <row r="1418" spans="7:12" x14ac:dyDescent="0.25">
      <c r="G1418" s="30"/>
      <c r="H1418" s="30"/>
      <c r="I1418" s="30"/>
      <c r="J1418" s="30"/>
      <c r="K1418" s="30"/>
      <c r="L1418" s="30"/>
    </row>
    <row r="1419" spans="7:12" x14ac:dyDescent="0.25">
      <c r="G1419" s="30"/>
      <c r="H1419" s="30"/>
      <c r="I1419" s="30"/>
      <c r="J1419" s="30"/>
      <c r="K1419" s="30"/>
      <c r="L1419" s="30"/>
    </row>
    <row r="1420" spans="7:12" x14ac:dyDescent="0.25">
      <c r="G1420" s="30"/>
      <c r="H1420" s="30"/>
      <c r="I1420" s="30"/>
      <c r="J1420" s="30"/>
      <c r="K1420" s="30"/>
      <c r="L1420" s="30"/>
    </row>
    <row r="1421" spans="7:12" x14ac:dyDescent="0.25">
      <c r="G1421" s="30"/>
      <c r="H1421" s="30"/>
      <c r="I1421" s="30"/>
      <c r="J1421" s="30"/>
      <c r="K1421" s="30"/>
      <c r="L1421" s="30"/>
    </row>
    <row r="1422" spans="7:12" x14ac:dyDescent="0.25">
      <c r="G1422" s="30"/>
      <c r="H1422" s="30"/>
      <c r="I1422" s="30"/>
      <c r="J1422" s="30"/>
      <c r="K1422" s="30"/>
      <c r="L1422" s="30"/>
    </row>
    <row r="1423" spans="7:12" x14ac:dyDescent="0.25">
      <c r="G1423" s="30"/>
      <c r="H1423" s="30"/>
      <c r="I1423" s="30"/>
      <c r="J1423" s="30"/>
      <c r="K1423" s="30"/>
      <c r="L1423" s="30"/>
    </row>
    <row r="1424" spans="7:12" x14ac:dyDescent="0.25">
      <c r="G1424" s="30"/>
      <c r="H1424" s="30"/>
      <c r="I1424" s="30"/>
      <c r="J1424" s="30"/>
      <c r="K1424" s="30"/>
      <c r="L1424" s="30"/>
    </row>
    <row r="1425" spans="7:12" x14ac:dyDescent="0.25">
      <c r="G1425" s="30"/>
      <c r="H1425" s="30"/>
      <c r="I1425" s="30"/>
      <c r="J1425" s="30"/>
      <c r="K1425" s="30"/>
      <c r="L1425" s="30"/>
    </row>
    <row r="1426" spans="7:12" x14ac:dyDescent="0.25">
      <c r="G1426" s="30"/>
      <c r="H1426" s="30"/>
      <c r="I1426" s="30"/>
      <c r="J1426" s="30"/>
      <c r="K1426" s="30"/>
      <c r="L1426" s="30"/>
    </row>
    <row r="1427" spans="7:12" x14ac:dyDescent="0.25">
      <c r="G1427" s="30"/>
      <c r="H1427" s="30"/>
      <c r="I1427" s="30"/>
      <c r="J1427" s="30"/>
      <c r="K1427" s="30"/>
      <c r="L1427" s="30"/>
    </row>
    <row r="1428" spans="7:12" x14ac:dyDescent="0.25">
      <c r="G1428" s="30"/>
      <c r="H1428" s="30"/>
      <c r="I1428" s="30"/>
      <c r="J1428" s="30"/>
      <c r="K1428" s="30"/>
      <c r="L1428" s="30"/>
    </row>
    <row r="1429" spans="7:12" x14ac:dyDescent="0.25">
      <c r="G1429" s="30"/>
      <c r="H1429" s="30"/>
      <c r="I1429" s="30"/>
      <c r="J1429" s="30"/>
      <c r="K1429" s="30"/>
      <c r="L1429" s="30"/>
    </row>
    <row r="1430" spans="7:12" x14ac:dyDescent="0.25">
      <c r="G1430" s="30"/>
      <c r="H1430" s="30"/>
      <c r="I1430" s="30"/>
      <c r="J1430" s="30"/>
      <c r="K1430" s="30"/>
      <c r="L1430" s="30"/>
    </row>
    <row r="1431" spans="7:12" x14ac:dyDescent="0.25">
      <c r="G1431" s="30"/>
      <c r="H1431" s="30"/>
      <c r="I1431" s="30"/>
      <c r="J1431" s="30"/>
      <c r="K1431" s="30"/>
      <c r="L1431" s="30"/>
    </row>
    <row r="1432" spans="7:12" x14ac:dyDescent="0.25">
      <c r="G1432" s="30"/>
      <c r="H1432" s="30"/>
      <c r="I1432" s="30"/>
      <c r="J1432" s="30"/>
      <c r="K1432" s="30"/>
      <c r="L1432" s="30"/>
    </row>
    <row r="1433" spans="7:12" x14ac:dyDescent="0.25">
      <c r="G1433" s="30"/>
      <c r="H1433" s="30"/>
      <c r="I1433" s="30"/>
      <c r="J1433" s="30"/>
      <c r="K1433" s="30"/>
      <c r="L1433" s="30"/>
    </row>
    <row r="1434" spans="7:12" x14ac:dyDescent="0.25">
      <c r="G1434" s="30"/>
      <c r="H1434" s="30"/>
      <c r="I1434" s="30"/>
      <c r="J1434" s="30"/>
      <c r="K1434" s="30"/>
      <c r="L1434" s="30"/>
    </row>
    <row r="1435" spans="7:12" x14ac:dyDescent="0.25">
      <c r="G1435" s="30"/>
      <c r="H1435" s="30"/>
      <c r="I1435" s="30"/>
      <c r="J1435" s="30"/>
      <c r="K1435" s="30"/>
      <c r="L1435" s="30"/>
    </row>
    <row r="1436" spans="7:12" x14ac:dyDescent="0.25">
      <c r="G1436" s="30"/>
      <c r="H1436" s="30"/>
      <c r="I1436" s="30"/>
      <c r="J1436" s="30"/>
      <c r="K1436" s="30"/>
      <c r="L1436" s="30"/>
    </row>
    <row r="1437" spans="7:12" x14ac:dyDescent="0.25">
      <c r="G1437" s="30"/>
      <c r="H1437" s="30"/>
      <c r="I1437" s="30"/>
      <c r="J1437" s="30"/>
      <c r="K1437" s="30"/>
      <c r="L1437" s="30"/>
    </row>
    <row r="1438" spans="7:12" x14ac:dyDescent="0.25">
      <c r="G1438" s="30"/>
      <c r="H1438" s="30"/>
      <c r="I1438" s="30"/>
      <c r="J1438" s="30"/>
      <c r="K1438" s="30"/>
      <c r="L1438" s="30"/>
    </row>
    <row r="1439" spans="7:12" x14ac:dyDescent="0.25">
      <c r="G1439" s="30"/>
      <c r="H1439" s="30"/>
      <c r="I1439" s="30"/>
      <c r="J1439" s="30"/>
      <c r="K1439" s="30"/>
      <c r="L1439" s="30"/>
    </row>
    <row r="1440" spans="7:12" x14ac:dyDescent="0.25">
      <c r="G1440" s="30"/>
      <c r="H1440" s="30"/>
      <c r="I1440" s="30"/>
      <c r="J1440" s="30"/>
      <c r="K1440" s="30"/>
      <c r="L1440" s="30"/>
    </row>
    <row r="1441" spans="7:12" x14ac:dyDescent="0.25">
      <c r="G1441" s="30"/>
      <c r="H1441" s="30"/>
      <c r="I1441" s="30"/>
      <c r="J1441" s="30"/>
      <c r="K1441" s="30"/>
      <c r="L1441" s="30"/>
    </row>
    <row r="1442" spans="7:12" x14ac:dyDescent="0.25">
      <c r="G1442" s="30"/>
      <c r="H1442" s="30"/>
      <c r="I1442" s="30"/>
      <c r="J1442" s="30"/>
      <c r="K1442" s="30"/>
      <c r="L1442" s="30"/>
    </row>
    <row r="1443" spans="7:12" x14ac:dyDescent="0.25">
      <c r="G1443" s="30"/>
      <c r="H1443" s="30"/>
      <c r="I1443" s="30"/>
      <c r="J1443" s="30"/>
      <c r="K1443" s="30"/>
      <c r="L1443" s="30"/>
    </row>
    <row r="1444" spans="7:12" x14ac:dyDescent="0.25">
      <c r="G1444" s="30"/>
      <c r="H1444" s="30"/>
      <c r="I1444" s="30"/>
      <c r="J1444" s="30"/>
      <c r="K1444" s="30"/>
      <c r="L1444" s="30"/>
    </row>
    <row r="1445" spans="7:12" x14ac:dyDescent="0.25">
      <c r="G1445" s="30"/>
      <c r="H1445" s="30"/>
      <c r="I1445" s="30"/>
      <c r="J1445" s="30"/>
      <c r="K1445" s="30"/>
      <c r="L1445" s="30"/>
    </row>
    <row r="1446" spans="7:12" x14ac:dyDescent="0.25">
      <c r="G1446" s="30"/>
      <c r="H1446" s="30"/>
      <c r="I1446" s="30"/>
      <c r="J1446" s="30"/>
      <c r="K1446" s="30"/>
      <c r="L1446" s="30"/>
    </row>
    <row r="1447" spans="7:12" x14ac:dyDescent="0.25">
      <c r="G1447" s="30"/>
      <c r="H1447" s="30"/>
      <c r="I1447" s="30"/>
      <c r="J1447" s="30"/>
      <c r="K1447" s="30"/>
      <c r="L1447" s="30"/>
    </row>
    <row r="1448" spans="7:12" x14ac:dyDescent="0.25">
      <c r="G1448" s="30"/>
      <c r="H1448" s="30"/>
      <c r="I1448" s="30"/>
      <c r="J1448" s="30"/>
      <c r="K1448" s="30"/>
      <c r="L1448" s="30"/>
    </row>
    <row r="1449" spans="7:12" x14ac:dyDescent="0.25">
      <c r="G1449" s="30"/>
      <c r="H1449" s="30"/>
      <c r="I1449" s="30"/>
      <c r="J1449" s="30"/>
      <c r="K1449" s="30"/>
      <c r="L1449" s="30"/>
    </row>
    <row r="1450" spans="7:12" x14ac:dyDescent="0.25">
      <c r="G1450" s="30"/>
      <c r="H1450" s="30"/>
      <c r="I1450" s="30"/>
      <c r="J1450" s="30"/>
      <c r="K1450" s="30"/>
      <c r="L1450" s="30"/>
    </row>
    <row r="1451" spans="7:12" x14ac:dyDescent="0.25">
      <c r="G1451" s="30"/>
      <c r="H1451" s="30"/>
      <c r="I1451" s="30"/>
      <c r="J1451" s="30"/>
      <c r="K1451" s="30"/>
      <c r="L1451" s="30"/>
    </row>
    <row r="1452" spans="7:12" x14ac:dyDescent="0.25">
      <c r="G1452" s="30"/>
      <c r="H1452" s="30"/>
      <c r="I1452" s="30"/>
      <c r="J1452" s="30"/>
      <c r="K1452" s="30"/>
      <c r="L1452" s="30"/>
    </row>
    <row r="1453" spans="7:12" x14ac:dyDescent="0.25">
      <c r="G1453" s="30"/>
      <c r="H1453" s="30"/>
      <c r="I1453" s="30"/>
      <c r="J1453" s="30"/>
      <c r="K1453" s="30"/>
      <c r="L1453" s="30"/>
    </row>
    <row r="1454" spans="7:12" x14ac:dyDescent="0.25">
      <c r="G1454" s="30"/>
      <c r="H1454" s="30"/>
      <c r="I1454" s="30"/>
      <c r="J1454" s="30"/>
      <c r="K1454" s="30"/>
      <c r="L1454" s="30"/>
    </row>
    <row r="1455" spans="7:12" x14ac:dyDescent="0.25">
      <c r="G1455" s="30"/>
      <c r="H1455" s="30"/>
      <c r="I1455" s="30"/>
      <c r="J1455" s="30"/>
      <c r="K1455" s="30"/>
      <c r="L1455" s="30"/>
    </row>
    <row r="1456" spans="7:12" x14ac:dyDescent="0.25">
      <c r="G1456" s="30"/>
      <c r="H1456" s="30"/>
      <c r="I1456" s="30"/>
      <c r="J1456" s="30"/>
      <c r="K1456" s="30"/>
      <c r="L1456" s="30"/>
    </row>
    <row r="1457" spans="7:12" x14ac:dyDescent="0.25">
      <c r="G1457" s="30"/>
      <c r="H1457" s="30"/>
      <c r="I1457" s="30"/>
      <c r="J1457" s="30"/>
      <c r="K1457" s="30"/>
      <c r="L1457" s="30"/>
    </row>
    <row r="1458" spans="7:12" x14ac:dyDescent="0.25">
      <c r="G1458" s="30"/>
      <c r="H1458" s="30"/>
      <c r="I1458" s="30"/>
      <c r="J1458" s="30"/>
      <c r="K1458" s="30"/>
      <c r="L1458" s="30"/>
    </row>
    <row r="1459" spans="7:12" x14ac:dyDescent="0.25">
      <c r="G1459" s="30"/>
      <c r="H1459" s="30"/>
      <c r="I1459" s="30"/>
      <c r="J1459" s="30"/>
      <c r="K1459" s="30"/>
      <c r="L1459" s="30"/>
    </row>
    <row r="1460" spans="7:12" x14ac:dyDescent="0.25">
      <c r="G1460" s="30"/>
      <c r="H1460" s="30"/>
      <c r="I1460" s="30"/>
      <c r="J1460" s="30"/>
      <c r="K1460" s="30"/>
      <c r="L1460" s="30"/>
    </row>
    <row r="1461" spans="7:12" x14ac:dyDescent="0.25">
      <c r="G1461" s="30"/>
      <c r="H1461" s="30"/>
      <c r="I1461" s="30"/>
      <c r="J1461" s="30"/>
      <c r="K1461" s="30"/>
      <c r="L1461" s="30"/>
    </row>
    <row r="1462" spans="7:12" x14ac:dyDescent="0.25">
      <c r="G1462" s="30"/>
      <c r="H1462" s="30"/>
      <c r="I1462" s="30"/>
      <c r="J1462" s="30"/>
      <c r="K1462" s="30"/>
      <c r="L1462" s="30"/>
    </row>
    <row r="1463" spans="7:12" x14ac:dyDescent="0.25">
      <c r="G1463" s="30"/>
      <c r="H1463" s="30"/>
      <c r="I1463" s="30"/>
      <c r="J1463" s="30"/>
      <c r="K1463" s="30"/>
      <c r="L1463" s="30"/>
    </row>
    <row r="1464" spans="7:12" x14ac:dyDescent="0.25">
      <c r="G1464" s="30"/>
      <c r="H1464" s="30"/>
      <c r="I1464" s="30"/>
      <c r="J1464" s="30"/>
      <c r="K1464" s="30"/>
      <c r="L1464" s="30"/>
    </row>
    <row r="1465" spans="7:12" x14ac:dyDescent="0.25">
      <c r="G1465" s="30"/>
      <c r="H1465" s="30"/>
      <c r="I1465" s="30"/>
      <c r="J1465" s="30"/>
      <c r="K1465" s="30"/>
      <c r="L1465" s="30"/>
    </row>
    <row r="1466" spans="7:12" x14ac:dyDescent="0.25">
      <c r="G1466" s="30"/>
      <c r="H1466" s="30"/>
      <c r="I1466" s="30"/>
      <c r="J1466" s="30"/>
      <c r="K1466" s="30"/>
      <c r="L1466" s="30"/>
    </row>
    <row r="1467" spans="7:12" x14ac:dyDescent="0.25">
      <c r="G1467" s="30"/>
      <c r="H1467" s="30"/>
      <c r="I1467" s="30"/>
      <c r="J1467" s="30"/>
      <c r="K1467" s="30"/>
      <c r="L1467" s="30"/>
    </row>
    <row r="1468" spans="7:12" x14ac:dyDescent="0.25">
      <c r="G1468" s="30"/>
      <c r="H1468" s="30"/>
      <c r="I1468" s="30"/>
      <c r="J1468" s="30"/>
      <c r="K1468" s="30"/>
      <c r="L1468" s="30"/>
    </row>
    <row r="1469" spans="7:12" x14ac:dyDescent="0.25">
      <c r="G1469" s="30"/>
      <c r="H1469" s="30"/>
      <c r="I1469" s="30"/>
      <c r="J1469" s="30"/>
      <c r="K1469" s="30"/>
      <c r="L1469" s="30"/>
    </row>
    <row r="1470" spans="7:12" x14ac:dyDescent="0.25">
      <c r="G1470" s="30"/>
      <c r="H1470" s="30"/>
      <c r="I1470" s="30"/>
      <c r="J1470" s="30"/>
      <c r="K1470" s="30"/>
      <c r="L1470" s="30"/>
    </row>
    <row r="1471" spans="7:12" x14ac:dyDescent="0.25">
      <c r="G1471" s="30"/>
      <c r="H1471" s="30"/>
      <c r="I1471" s="30"/>
      <c r="J1471" s="30"/>
      <c r="K1471" s="30"/>
      <c r="L1471" s="30"/>
    </row>
    <row r="1472" spans="7:12" x14ac:dyDescent="0.25">
      <c r="G1472" s="30"/>
      <c r="H1472" s="30"/>
      <c r="I1472" s="30"/>
      <c r="J1472" s="30"/>
      <c r="K1472" s="30"/>
      <c r="L1472" s="30"/>
    </row>
    <row r="1473" spans="7:12" x14ac:dyDescent="0.25">
      <c r="G1473" s="30"/>
      <c r="H1473" s="30"/>
      <c r="I1473" s="30"/>
      <c r="J1473" s="30"/>
      <c r="K1473" s="30"/>
      <c r="L1473" s="30"/>
    </row>
    <row r="1474" spans="7:12" x14ac:dyDescent="0.25">
      <c r="G1474" s="30"/>
      <c r="H1474" s="30"/>
      <c r="I1474" s="30"/>
      <c r="J1474" s="30"/>
      <c r="K1474" s="30"/>
      <c r="L1474" s="30"/>
    </row>
    <row r="1475" spans="7:12" x14ac:dyDescent="0.25">
      <c r="G1475" s="30"/>
      <c r="H1475" s="30"/>
      <c r="I1475" s="30"/>
      <c r="J1475" s="30"/>
      <c r="K1475" s="30"/>
      <c r="L1475" s="30"/>
    </row>
    <row r="1476" spans="7:12" x14ac:dyDescent="0.25">
      <c r="G1476" s="30"/>
      <c r="H1476" s="30"/>
      <c r="I1476" s="30"/>
      <c r="J1476" s="30"/>
      <c r="K1476" s="30"/>
      <c r="L1476" s="30"/>
    </row>
    <row r="1477" spans="7:12" x14ac:dyDescent="0.25">
      <c r="G1477" s="30"/>
      <c r="H1477" s="30"/>
      <c r="I1477" s="30"/>
      <c r="J1477" s="30"/>
      <c r="K1477" s="30"/>
      <c r="L1477" s="30"/>
    </row>
    <row r="1478" spans="7:12" x14ac:dyDescent="0.25">
      <c r="G1478" s="30"/>
      <c r="H1478" s="30"/>
      <c r="I1478" s="30"/>
      <c r="J1478" s="30"/>
      <c r="K1478" s="30"/>
      <c r="L1478" s="30"/>
    </row>
    <row r="1479" spans="7:12" x14ac:dyDescent="0.25">
      <c r="G1479" s="30"/>
      <c r="H1479" s="30"/>
      <c r="I1479" s="30"/>
      <c r="J1479" s="30"/>
      <c r="K1479" s="30"/>
      <c r="L1479" s="30"/>
    </row>
    <row r="1480" spans="7:12" x14ac:dyDescent="0.25">
      <c r="G1480" s="30"/>
      <c r="H1480" s="30"/>
      <c r="I1480" s="30"/>
      <c r="J1480" s="30"/>
      <c r="K1480" s="30"/>
      <c r="L1480" s="30"/>
    </row>
    <row r="1481" spans="7:12" x14ac:dyDescent="0.25">
      <c r="G1481" s="30"/>
      <c r="H1481" s="30"/>
      <c r="I1481" s="30"/>
      <c r="J1481" s="30"/>
      <c r="K1481" s="30"/>
      <c r="L1481" s="30"/>
    </row>
    <row r="1482" spans="7:12" x14ac:dyDescent="0.25">
      <c r="G1482" s="30"/>
      <c r="H1482" s="30"/>
      <c r="I1482" s="30"/>
      <c r="J1482" s="30"/>
      <c r="K1482" s="30"/>
      <c r="L1482" s="30"/>
    </row>
    <row r="1483" spans="7:12" x14ac:dyDescent="0.25">
      <c r="G1483" s="30"/>
      <c r="H1483" s="30"/>
      <c r="I1483" s="30"/>
      <c r="J1483" s="30"/>
      <c r="K1483" s="30"/>
      <c r="L1483" s="30"/>
    </row>
    <row r="1484" spans="7:12" x14ac:dyDescent="0.25">
      <c r="G1484" s="30"/>
      <c r="H1484" s="30"/>
      <c r="I1484" s="30"/>
      <c r="J1484" s="30"/>
      <c r="K1484" s="30"/>
      <c r="L1484" s="30"/>
    </row>
    <row r="1485" spans="7:12" x14ac:dyDescent="0.25">
      <c r="G1485" s="30"/>
      <c r="H1485" s="30"/>
      <c r="I1485" s="30"/>
      <c r="J1485" s="30"/>
      <c r="K1485" s="30"/>
      <c r="L1485" s="30"/>
    </row>
    <row r="1486" spans="7:12" x14ac:dyDescent="0.25">
      <c r="G1486" s="30"/>
      <c r="H1486" s="30"/>
      <c r="I1486" s="30"/>
      <c r="J1486" s="30"/>
      <c r="K1486" s="30"/>
      <c r="L1486" s="30"/>
    </row>
    <row r="1487" spans="7:12" x14ac:dyDescent="0.25">
      <c r="G1487" s="30"/>
      <c r="H1487" s="30"/>
      <c r="I1487" s="30"/>
      <c r="J1487" s="30"/>
      <c r="K1487" s="30"/>
      <c r="L1487" s="30"/>
    </row>
    <row r="1488" spans="7:12" x14ac:dyDescent="0.25">
      <c r="G1488" s="30"/>
      <c r="H1488" s="30"/>
      <c r="I1488" s="30"/>
      <c r="J1488" s="30"/>
      <c r="K1488" s="30"/>
      <c r="L1488" s="30"/>
    </row>
    <row r="1489" spans="7:12" x14ac:dyDescent="0.25">
      <c r="G1489" s="30"/>
      <c r="H1489" s="30"/>
      <c r="I1489" s="30"/>
      <c r="J1489" s="30"/>
      <c r="K1489" s="30"/>
      <c r="L1489" s="30"/>
    </row>
    <row r="1490" spans="7:12" x14ac:dyDescent="0.25">
      <c r="G1490" s="30"/>
      <c r="H1490" s="30"/>
      <c r="I1490" s="30"/>
      <c r="J1490" s="30"/>
      <c r="K1490" s="30"/>
      <c r="L1490" s="30"/>
    </row>
    <row r="1491" spans="7:12" x14ac:dyDescent="0.25">
      <c r="G1491" s="30"/>
      <c r="H1491" s="30"/>
      <c r="I1491" s="30"/>
      <c r="J1491" s="30"/>
      <c r="K1491" s="30"/>
      <c r="L1491" s="30"/>
    </row>
    <row r="1492" spans="7:12" x14ac:dyDescent="0.25">
      <c r="G1492" s="30"/>
      <c r="H1492" s="30"/>
      <c r="I1492" s="30"/>
      <c r="J1492" s="30"/>
      <c r="K1492" s="30"/>
      <c r="L1492" s="30"/>
    </row>
    <row r="1493" spans="7:12" x14ac:dyDescent="0.25">
      <c r="G1493" s="30"/>
      <c r="H1493" s="30"/>
      <c r="I1493" s="30"/>
      <c r="J1493" s="30"/>
      <c r="K1493" s="30"/>
      <c r="L1493" s="30"/>
    </row>
    <row r="1494" spans="7:12" x14ac:dyDescent="0.25">
      <c r="G1494" s="30"/>
      <c r="H1494" s="30"/>
      <c r="I1494" s="30"/>
      <c r="J1494" s="30"/>
      <c r="K1494" s="30"/>
      <c r="L1494" s="30"/>
    </row>
    <row r="1495" spans="7:12" x14ac:dyDescent="0.25">
      <c r="G1495" s="30"/>
      <c r="H1495" s="30"/>
      <c r="I1495" s="30"/>
      <c r="J1495" s="30"/>
      <c r="K1495" s="30"/>
      <c r="L1495" s="30"/>
    </row>
    <row r="1496" spans="7:12" x14ac:dyDescent="0.25">
      <c r="G1496" s="30"/>
      <c r="H1496" s="30"/>
      <c r="I1496" s="30"/>
      <c r="J1496" s="30"/>
      <c r="K1496" s="30"/>
      <c r="L1496" s="30"/>
    </row>
    <row r="1497" spans="7:12" x14ac:dyDescent="0.25">
      <c r="G1497" s="30"/>
      <c r="H1497" s="30"/>
      <c r="I1497" s="30"/>
      <c r="J1497" s="30"/>
      <c r="K1497" s="30"/>
      <c r="L1497" s="30"/>
    </row>
    <row r="1498" spans="7:12" x14ac:dyDescent="0.25">
      <c r="G1498" s="30"/>
      <c r="H1498" s="30"/>
      <c r="I1498" s="30"/>
      <c r="J1498" s="30"/>
      <c r="K1498" s="30"/>
      <c r="L1498" s="30"/>
    </row>
    <row r="1499" spans="7:12" x14ac:dyDescent="0.25">
      <c r="G1499" s="30"/>
      <c r="H1499" s="30"/>
      <c r="I1499" s="30"/>
      <c r="J1499" s="30"/>
      <c r="K1499" s="30"/>
      <c r="L1499" s="30"/>
    </row>
    <row r="1500" spans="7:12" x14ac:dyDescent="0.25">
      <c r="G1500" s="30"/>
      <c r="H1500" s="30"/>
      <c r="I1500" s="30"/>
      <c r="J1500" s="30"/>
      <c r="K1500" s="30"/>
      <c r="L1500" s="30"/>
    </row>
    <row r="1501" spans="7:12" x14ac:dyDescent="0.25">
      <c r="G1501" s="30"/>
      <c r="H1501" s="30"/>
      <c r="I1501" s="30"/>
      <c r="J1501" s="30"/>
      <c r="K1501" s="30"/>
      <c r="L1501" s="30"/>
    </row>
    <row r="1502" spans="7:12" x14ac:dyDescent="0.25">
      <c r="G1502" s="30"/>
      <c r="H1502" s="30"/>
      <c r="I1502" s="30"/>
      <c r="J1502" s="30"/>
      <c r="K1502" s="30"/>
      <c r="L1502" s="30"/>
    </row>
    <row r="1503" spans="7:12" x14ac:dyDescent="0.25">
      <c r="G1503" s="30"/>
      <c r="H1503" s="30"/>
      <c r="I1503" s="30"/>
      <c r="J1503" s="30"/>
      <c r="K1503" s="30"/>
      <c r="L1503" s="30"/>
    </row>
    <row r="1504" spans="7:12" x14ac:dyDescent="0.25">
      <c r="G1504" s="30"/>
      <c r="H1504" s="30"/>
      <c r="I1504" s="30"/>
      <c r="J1504" s="30"/>
      <c r="K1504" s="30"/>
      <c r="L1504" s="30"/>
    </row>
    <row r="1505" spans="7:12" x14ac:dyDescent="0.25">
      <c r="G1505" s="30"/>
      <c r="H1505" s="30"/>
      <c r="I1505" s="30"/>
      <c r="J1505" s="30"/>
      <c r="K1505" s="30"/>
      <c r="L1505" s="30"/>
    </row>
    <row r="1506" spans="7:12" x14ac:dyDescent="0.25">
      <c r="G1506" s="30"/>
      <c r="H1506" s="30"/>
      <c r="I1506" s="30"/>
      <c r="J1506" s="30"/>
      <c r="K1506" s="30"/>
      <c r="L1506" s="30"/>
    </row>
    <row r="1507" spans="7:12" x14ac:dyDescent="0.25">
      <c r="G1507" s="30"/>
      <c r="H1507" s="30"/>
      <c r="I1507" s="30"/>
      <c r="J1507" s="30"/>
      <c r="K1507" s="30"/>
      <c r="L1507" s="30"/>
    </row>
    <row r="1508" spans="7:12" x14ac:dyDescent="0.25">
      <c r="G1508" s="30"/>
      <c r="H1508" s="30"/>
      <c r="I1508" s="30"/>
      <c r="J1508" s="30"/>
      <c r="K1508" s="30"/>
      <c r="L1508" s="30"/>
    </row>
    <row r="1509" spans="7:12" x14ac:dyDescent="0.25">
      <c r="G1509" s="30"/>
      <c r="H1509" s="30"/>
      <c r="I1509" s="30"/>
      <c r="J1509" s="30"/>
      <c r="K1509" s="30"/>
      <c r="L1509" s="30"/>
    </row>
    <row r="1510" spans="7:12" x14ac:dyDescent="0.25">
      <c r="G1510" s="30"/>
      <c r="H1510" s="30"/>
      <c r="I1510" s="30"/>
      <c r="J1510" s="30"/>
      <c r="K1510" s="30"/>
      <c r="L1510" s="30"/>
    </row>
    <row r="1511" spans="7:12" x14ac:dyDescent="0.25">
      <c r="G1511" s="30"/>
      <c r="H1511" s="30"/>
      <c r="I1511" s="30"/>
      <c r="J1511" s="30"/>
      <c r="K1511" s="30"/>
      <c r="L1511" s="30"/>
    </row>
    <row r="1512" spans="7:12" x14ac:dyDescent="0.25">
      <c r="G1512" s="30"/>
      <c r="H1512" s="30"/>
      <c r="I1512" s="30"/>
      <c r="J1512" s="30"/>
      <c r="K1512" s="30"/>
      <c r="L1512" s="30"/>
    </row>
    <row r="1513" spans="7:12" x14ac:dyDescent="0.25">
      <c r="G1513" s="30"/>
      <c r="H1513" s="30"/>
      <c r="I1513" s="30"/>
      <c r="J1513" s="30"/>
      <c r="K1513" s="30"/>
      <c r="L1513" s="30"/>
    </row>
    <row r="1514" spans="7:12" x14ac:dyDescent="0.25">
      <c r="G1514" s="30"/>
      <c r="H1514" s="30"/>
      <c r="I1514" s="30"/>
      <c r="J1514" s="30"/>
      <c r="K1514" s="30"/>
      <c r="L1514" s="30"/>
    </row>
    <row r="1515" spans="7:12" x14ac:dyDescent="0.25">
      <c r="G1515" s="30"/>
      <c r="H1515" s="30"/>
      <c r="I1515" s="30"/>
      <c r="J1515" s="30"/>
      <c r="K1515" s="30"/>
      <c r="L1515" s="30"/>
    </row>
    <row r="1516" spans="7:12" x14ac:dyDescent="0.25">
      <c r="G1516" s="30"/>
      <c r="H1516" s="30"/>
      <c r="I1516" s="30"/>
      <c r="J1516" s="30"/>
      <c r="K1516" s="30"/>
      <c r="L1516" s="30"/>
    </row>
    <row r="1517" spans="7:12" x14ac:dyDescent="0.25">
      <c r="G1517" s="30"/>
      <c r="H1517" s="30"/>
      <c r="I1517" s="30"/>
      <c r="J1517" s="30"/>
      <c r="K1517" s="30"/>
      <c r="L1517" s="30"/>
    </row>
    <row r="1518" spans="7:12" x14ac:dyDescent="0.25">
      <c r="G1518" s="30"/>
      <c r="H1518" s="30"/>
      <c r="I1518" s="30"/>
      <c r="J1518" s="30"/>
      <c r="K1518" s="30"/>
      <c r="L1518" s="30"/>
    </row>
    <row r="1519" spans="7:12" x14ac:dyDescent="0.25">
      <c r="G1519" s="30"/>
      <c r="H1519" s="30"/>
      <c r="I1519" s="30"/>
      <c r="J1519" s="30"/>
      <c r="K1519" s="30"/>
      <c r="L1519" s="30"/>
    </row>
    <row r="1520" spans="7:12" x14ac:dyDescent="0.25">
      <c r="G1520" s="30"/>
      <c r="H1520" s="30"/>
      <c r="I1520" s="30"/>
      <c r="J1520" s="30"/>
      <c r="K1520" s="30"/>
      <c r="L1520" s="30"/>
    </row>
    <row r="1521" spans="7:12" x14ac:dyDescent="0.25">
      <c r="G1521" s="30"/>
      <c r="H1521" s="30"/>
      <c r="I1521" s="30"/>
      <c r="J1521" s="30"/>
      <c r="K1521" s="30"/>
      <c r="L1521" s="30"/>
    </row>
    <row r="1522" spans="7:12" x14ac:dyDescent="0.25">
      <c r="G1522" s="30"/>
      <c r="H1522" s="30"/>
      <c r="I1522" s="30"/>
      <c r="J1522" s="30"/>
      <c r="K1522" s="30"/>
      <c r="L1522" s="30"/>
    </row>
    <row r="1523" spans="7:12" x14ac:dyDescent="0.25">
      <c r="G1523" s="30"/>
      <c r="H1523" s="30"/>
      <c r="I1523" s="30"/>
      <c r="J1523" s="30"/>
      <c r="K1523" s="30"/>
      <c r="L1523" s="30"/>
    </row>
    <row r="1524" spans="7:12" x14ac:dyDescent="0.25">
      <c r="G1524" s="30"/>
      <c r="H1524" s="30"/>
      <c r="I1524" s="30"/>
      <c r="J1524" s="30"/>
      <c r="K1524" s="30"/>
      <c r="L1524" s="30"/>
    </row>
    <row r="1525" spans="7:12" x14ac:dyDescent="0.25">
      <c r="G1525" s="30"/>
      <c r="H1525" s="30"/>
      <c r="I1525" s="30"/>
      <c r="J1525" s="30"/>
      <c r="K1525" s="30"/>
      <c r="L1525" s="30"/>
    </row>
    <row r="1526" spans="7:12" x14ac:dyDescent="0.25">
      <c r="G1526" s="30"/>
      <c r="H1526" s="30"/>
      <c r="I1526" s="30"/>
      <c r="J1526" s="30"/>
      <c r="K1526" s="30"/>
      <c r="L1526" s="30"/>
    </row>
    <row r="1527" spans="7:12" x14ac:dyDescent="0.25">
      <c r="G1527" s="30"/>
      <c r="H1527" s="30"/>
      <c r="I1527" s="30"/>
      <c r="J1527" s="30"/>
      <c r="K1527" s="30"/>
      <c r="L1527" s="30"/>
    </row>
    <row r="1528" spans="7:12" x14ac:dyDescent="0.25">
      <c r="G1528" s="30"/>
      <c r="H1528" s="30"/>
      <c r="I1528" s="30"/>
      <c r="J1528" s="30"/>
      <c r="K1528" s="30"/>
      <c r="L1528" s="30"/>
    </row>
    <row r="1529" spans="7:12" x14ac:dyDescent="0.25">
      <c r="G1529" s="30"/>
      <c r="H1529" s="30"/>
      <c r="I1529" s="30"/>
      <c r="J1529" s="30"/>
      <c r="K1529" s="30"/>
      <c r="L1529" s="30"/>
    </row>
    <row r="1530" spans="7:12" x14ac:dyDescent="0.25">
      <c r="G1530" s="30"/>
      <c r="H1530" s="30"/>
      <c r="I1530" s="30"/>
      <c r="J1530" s="30"/>
      <c r="K1530" s="30"/>
      <c r="L1530" s="30"/>
    </row>
    <row r="1531" spans="7:12" x14ac:dyDescent="0.25">
      <c r="G1531" s="30"/>
      <c r="H1531" s="30"/>
      <c r="I1531" s="30"/>
      <c r="J1531" s="30"/>
      <c r="K1531" s="30"/>
      <c r="L1531" s="30"/>
    </row>
    <row r="1532" spans="7:12" x14ac:dyDescent="0.25">
      <c r="G1532" s="30"/>
      <c r="H1532" s="30"/>
      <c r="I1532" s="30"/>
      <c r="J1532" s="30"/>
      <c r="K1532" s="30"/>
      <c r="L1532" s="30"/>
    </row>
    <row r="1533" spans="7:12" x14ac:dyDescent="0.25">
      <c r="G1533" s="30"/>
      <c r="H1533" s="30"/>
      <c r="I1533" s="30"/>
      <c r="J1533" s="30"/>
      <c r="K1533" s="30"/>
      <c r="L1533" s="30"/>
    </row>
    <row r="1534" spans="7:12" x14ac:dyDescent="0.25">
      <c r="G1534" s="30"/>
      <c r="H1534" s="30"/>
      <c r="I1534" s="30"/>
      <c r="J1534" s="30"/>
      <c r="K1534" s="30"/>
      <c r="L1534" s="30"/>
    </row>
    <row r="1535" spans="7:12" x14ac:dyDescent="0.25">
      <c r="G1535" s="30"/>
      <c r="H1535" s="30"/>
      <c r="I1535" s="30"/>
      <c r="J1535" s="30"/>
      <c r="K1535" s="30"/>
      <c r="L1535" s="30"/>
    </row>
    <row r="1536" spans="7:12" x14ac:dyDescent="0.25">
      <c r="G1536" s="30"/>
      <c r="H1536" s="30"/>
      <c r="I1536" s="30"/>
      <c r="J1536" s="30"/>
      <c r="K1536" s="30"/>
      <c r="L1536" s="30"/>
    </row>
    <row r="1537" spans="7:12" x14ac:dyDescent="0.25">
      <c r="G1537" s="30"/>
      <c r="H1537" s="30"/>
      <c r="I1537" s="30"/>
      <c r="J1537" s="30"/>
      <c r="K1537" s="30"/>
      <c r="L1537" s="30"/>
    </row>
    <row r="1538" spans="7:12" x14ac:dyDescent="0.25">
      <c r="G1538" s="30"/>
      <c r="H1538" s="30"/>
      <c r="I1538" s="30"/>
      <c r="J1538" s="30"/>
      <c r="K1538" s="30"/>
      <c r="L1538" s="30"/>
    </row>
    <row r="1539" spans="7:12" x14ac:dyDescent="0.25">
      <c r="G1539" s="30"/>
      <c r="H1539" s="30"/>
      <c r="I1539" s="30"/>
      <c r="J1539" s="30"/>
      <c r="K1539" s="30"/>
      <c r="L1539" s="30"/>
    </row>
    <row r="1540" spans="7:12" x14ac:dyDescent="0.25">
      <c r="G1540" s="30"/>
      <c r="H1540" s="30"/>
      <c r="I1540" s="30"/>
      <c r="J1540" s="30"/>
      <c r="K1540" s="30"/>
      <c r="L1540" s="30"/>
    </row>
    <row r="1541" spans="7:12" x14ac:dyDescent="0.25">
      <c r="G1541" s="30"/>
      <c r="H1541" s="30"/>
      <c r="I1541" s="30"/>
      <c r="J1541" s="30"/>
      <c r="K1541" s="30"/>
      <c r="L1541" s="30"/>
    </row>
    <row r="1542" spans="7:12" x14ac:dyDescent="0.25">
      <c r="G1542" s="30"/>
      <c r="H1542" s="30"/>
      <c r="I1542" s="30"/>
      <c r="J1542" s="30"/>
      <c r="K1542" s="30"/>
      <c r="L1542" s="30"/>
    </row>
    <row r="1543" spans="7:12" x14ac:dyDescent="0.25">
      <c r="G1543" s="30"/>
      <c r="H1543" s="30"/>
      <c r="I1543" s="30"/>
      <c r="J1543" s="30"/>
      <c r="K1543" s="30"/>
      <c r="L1543" s="30"/>
    </row>
    <row r="1544" spans="7:12" x14ac:dyDescent="0.25">
      <c r="G1544" s="30"/>
      <c r="H1544" s="30"/>
      <c r="I1544" s="30"/>
      <c r="J1544" s="30"/>
      <c r="K1544" s="30"/>
      <c r="L1544" s="30"/>
    </row>
    <row r="1545" spans="7:12" x14ac:dyDescent="0.25">
      <c r="G1545" s="30"/>
      <c r="H1545" s="30"/>
      <c r="I1545" s="30"/>
      <c r="J1545" s="30"/>
      <c r="K1545" s="30"/>
      <c r="L1545" s="30"/>
    </row>
    <row r="1546" spans="7:12" x14ac:dyDescent="0.25">
      <c r="G1546" s="30"/>
      <c r="H1546" s="30"/>
      <c r="I1546" s="30"/>
      <c r="J1546" s="30"/>
      <c r="K1546" s="30"/>
      <c r="L1546" s="30"/>
    </row>
    <row r="1547" spans="7:12" x14ac:dyDescent="0.25">
      <c r="G1547" s="30"/>
      <c r="H1547" s="30"/>
      <c r="I1547" s="30"/>
      <c r="J1547" s="30"/>
      <c r="K1547" s="30"/>
      <c r="L1547" s="30"/>
    </row>
    <row r="1548" spans="7:12" x14ac:dyDescent="0.25">
      <c r="G1548" s="30"/>
      <c r="H1548" s="30"/>
      <c r="I1548" s="30"/>
      <c r="J1548" s="30"/>
      <c r="K1548" s="30"/>
      <c r="L1548" s="30"/>
    </row>
    <row r="1549" spans="7:12" x14ac:dyDescent="0.25">
      <c r="G1549" s="30"/>
      <c r="H1549" s="30"/>
      <c r="I1549" s="30"/>
      <c r="J1549" s="30"/>
      <c r="K1549" s="30"/>
      <c r="L1549" s="30"/>
    </row>
    <row r="1550" spans="7:12" x14ac:dyDescent="0.25">
      <c r="G1550" s="30"/>
      <c r="H1550" s="30"/>
      <c r="I1550" s="30"/>
      <c r="J1550" s="30"/>
      <c r="K1550" s="30"/>
      <c r="L1550" s="30"/>
    </row>
    <row r="1551" spans="7:12" x14ac:dyDescent="0.25">
      <c r="G1551" s="30"/>
      <c r="H1551" s="30"/>
      <c r="I1551" s="30"/>
      <c r="J1551" s="30"/>
      <c r="K1551" s="30"/>
      <c r="L1551" s="30"/>
    </row>
    <row r="1552" spans="7:12" x14ac:dyDescent="0.25">
      <c r="G1552" s="30"/>
      <c r="H1552" s="30"/>
      <c r="I1552" s="30"/>
      <c r="J1552" s="30"/>
      <c r="K1552" s="30"/>
      <c r="L1552" s="30"/>
    </row>
    <row r="1553" spans="7:12" x14ac:dyDescent="0.25">
      <c r="G1553" s="30"/>
      <c r="H1553" s="30"/>
      <c r="I1553" s="30"/>
      <c r="J1553" s="30"/>
      <c r="K1553" s="30"/>
      <c r="L1553" s="30"/>
    </row>
    <row r="1554" spans="7:12" x14ac:dyDescent="0.25">
      <c r="G1554" s="30"/>
      <c r="H1554" s="30"/>
      <c r="I1554" s="30"/>
      <c r="J1554" s="30"/>
      <c r="K1554" s="30"/>
      <c r="L1554" s="30"/>
    </row>
    <row r="1555" spans="7:12" x14ac:dyDescent="0.25">
      <c r="G1555" s="30"/>
      <c r="H1555" s="30"/>
      <c r="I1555" s="30"/>
      <c r="J1555" s="30"/>
      <c r="K1555" s="30"/>
      <c r="L1555" s="30"/>
    </row>
    <row r="1556" spans="7:12" x14ac:dyDescent="0.25">
      <c r="G1556" s="30"/>
      <c r="H1556" s="30"/>
      <c r="I1556" s="30"/>
      <c r="J1556" s="30"/>
      <c r="K1556" s="30"/>
      <c r="L1556" s="30"/>
    </row>
    <row r="1557" spans="7:12" x14ac:dyDescent="0.25">
      <c r="G1557" s="30"/>
      <c r="H1557" s="30"/>
      <c r="I1557" s="30"/>
      <c r="J1557" s="30"/>
      <c r="K1557" s="30"/>
      <c r="L1557" s="30"/>
    </row>
    <row r="1558" spans="7:12" x14ac:dyDescent="0.25">
      <c r="G1558" s="30"/>
      <c r="H1558" s="30"/>
      <c r="I1558" s="30"/>
      <c r="J1558" s="30"/>
      <c r="K1558" s="30"/>
      <c r="L1558" s="30"/>
    </row>
    <row r="1559" spans="7:12" x14ac:dyDescent="0.25">
      <c r="G1559" s="30"/>
      <c r="H1559" s="30"/>
      <c r="I1559" s="30"/>
      <c r="J1559" s="30"/>
      <c r="K1559" s="30"/>
      <c r="L1559" s="30"/>
    </row>
    <row r="1560" spans="7:12" x14ac:dyDescent="0.25">
      <c r="G1560" s="30"/>
      <c r="H1560" s="30"/>
      <c r="I1560" s="30"/>
      <c r="J1560" s="30"/>
      <c r="K1560" s="30"/>
      <c r="L1560" s="30"/>
    </row>
    <row r="1561" spans="7:12" x14ac:dyDescent="0.25">
      <c r="G1561" s="30"/>
      <c r="H1561" s="30"/>
      <c r="I1561" s="30"/>
      <c r="J1561" s="30"/>
      <c r="K1561" s="30"/>
      <c r="L1561" s="30"/>
    </row>
    <row r="1562" spans="7:12" x14ac:dyDescent="0.25">
      <c r="G1562" s="30"/>
      <c r="H1562" s="30"/>
      <c r="I1562" s="30"/>
      <c r="J1562" s="30"/>
      <c r="K1562" s="30"/>
      <c r="L1562" s="30"/>
    </row>
    <row r="1563" spans="7:12" x14ac:dyDescent="0.25">
      <c r="G1563" s="30"/>
      <c r="H1563" s="30"/>
      <c r="I1563" s="30"/>
      <c r="J1563" s="30"/>
      <c r="K1563" s="30"/>
      <c r="L1563" s="30"/>
    </row>
    <row r="1564" spans="7:12" x14ac:dyDescent="0.25">
      <c r="G1564" s="30"/>
      <c r="H1564" s="30"/>
      <c r="I1564" s="30"/>
      <c r="J1564" s="30"/>
      <c r="K1564" s="30"/>
      <c r="L1564" s="30"/>
    </row>
    <row r="1565" spans="7:12" x14ac:dyDescent="0.25">
      <c r="G1565" s="30"/>
      <c r="H1565" s="30"/>
      <c r="I1565" s="30"/>
      <c r="J1565" s="30"/>
      <c r="K1565" s="30"/>
      <c r="L1565" s="30"/>
    </row>
    <row r="1566" spans="7:12" x14ac:dyDescent="0.25">
      <c r="G1566" s="30"/>
      <c r="H1566" s="30"/>
      <c r="I1566" s="30"/>
      <c r="J1566" s="30"/>
      <c r="K1566" s="30"/>
      <c r="L1566" s="30"/>
    </row>
    <row r="1567" spans="7:12" x14ac:dyDescent="0.25">
      <c r="G1567" s="30"/>
      <c r="H1567" s="30"/>
      <c r="I1567" s="30"/>
      <c r="J1567" s="30"/>
      <c r="K1567" s="30"/>
      <c r="L1567" s="30"/>
    </row>
    <row r="1568" spans="7:12" x14ac:dyDescent="0.25">
      <c r="G1568" s="30"/>
      <c r="H1568" s="30"/>
      <c r="I1568" s="30"/>
      <c r="J1568" s="30"/>
      <c r="K1568" s="30"/>
      <c r="L1568" s="30"/>
    </row>
    <row r="1569" spans="7:12" x14ac:dyDescent="0.25">
      <c r="G1569" s="30"/>
      <c r="H1569" s="30"/>
      <c r="I1569" s="30"/>
      <c r="J1569" s="30"/>
      <c r="K1569" s="30"/>
      <c r="L1569" s="30"/>
    </row>
    <row r="1570" spans="7:12" x14ac:dyDescent="0.25">
      <c r="G1570" s="30"/>
      <c r="H1570" s="30"/>
      <c r="I1570" s="30"/>
      <c r="J1570" s="30"/>
      <c r="K1570" s="30"/>
      <c r="L1570" s="30"/>
    </row>
    <row r="1571" spans="7:12" x14ac:dyDescent="0.25">
      <c r="G1571" s="30"/>
      <c r="H1571" s="30"/>
      <c r="I1571" s="30"/>
      <c r="J1571" s="30"/>
      <c r="K1571" s="30"/>
      <c r="L1571" s="30"/>
    </row>
    <row r="1572" spans="7:12" x14ac:dyDescent="0.25">
      <c r="G1572" s="30"/>
      <c r="H1572" s="30"/>
      <c r="I1572" s="30"/>
      <c r="J1572" s="30"/>
      <c r="K1572" s="30"/>
      <c r="L1572" s="30"/>
    </row>
    <row r="1573" spans="7:12" x14ac:dyDescent="0.25">
      <c r="G1573" s="30"/>
      <c r="H1573" s="30"/>
      <c r="I1573" s="30"/>
      <c r="J1573" s="30"/>
      <c r="K1573" s="30"/>
      <c r="L1573" s="30"/>
    </row>
    <row r="1574" spans="7:12" x14ac:dyDescent="0.25">
      <c r="G1574" s="30"/>
      <c r="H1574" s="30"/>
      <c r="I1574" s="30"/>
      <c r="J1574" s="30"/>
      <c r="K1574" s="30"/>
      <c r="L1574" s="30"/>
    </row>
    <row r="1575" spans="7:12" x14ac:dyDescent="0.25">
      <c r="G1575" s="30"/>
      <c r="H1575" s="30"/>
      <c r="I1575" s="30"/>
      <c r="J1575" s="30"/>
      <c r="K1575" s="30"/>
      <c r="L1575" s="30"/>
    </row>
    <row r="1576" spans="7:12" x14ac:dyDescent="0.25">
      <c r="G1576" s="30"/>
      <c r="H1576" s="30"/>
      <c r="I1576" s="30"/>
      <c r="J1576" s="30"/>
      <c r="K1576" s="30"/>
      <c r="L1576" s="30"/>
    </row>
    <row r="1577" spans="7:12" x14ac:dyDescent="0.25">
      <c r="G1577" s="30"/>
      <c r="H1577" s="30"/>
      <c r="I1577" s="30"/>
      <c r="J1577" s="30"/>
      <c r="K1577" s="30"/>
      <c r="L1577" s="30"/>
    </row>
    <row r="1578" spans="7:12" x14ac:dyDescent="0.25">
      <c r="G1578" s="30"/>
      <c r="H1578" s="30"/>
      <c r="I1578" s="30"/>
      <c r="J1578" s="30"/>
      <c r="K1578" s="30"/>
      <c r="L1578" s="30"/>
    </row>
    <row r="1579" spans="7:12" x14ac:dyDescent="0.25">
      <c r="G1579" s="30"/>
      <c r="H1579" s="30"/>
      <c r="I1579" s="30"/>
      <c r="J1579" s="30"/>
      <c r="K1579" s="30"/>
      <c r="L1579" s="30"/>
    </row>
    <row r="1580" spans="7:12" x14ac:dyDescent="0.25">
      <c r="G1580" s="30"/>
      <c r="H1580" s="30"/>
      <c r="I1580" s="30"/>
      <c r="J1580" s="30"/>
      <c r="K1580" s="30"/>
      <c r="L1580" s="30"/>
    </row>
    <row r="1581" spans="7:12" x14ac:dyDescent="0.25">
      <c r="G1581" s="30"/>
      <c r="H1581" s="30"/>
      <c r="I1581" s="30"/>
      <c r="J1581" s="30"/>
      <c r="K1581" s="30"/>
      <c r="L1581" s="30"/>
    </row>
    <row r="1582" spans="7:12" x14ac:dyDescent="0.25">
      <c r="G1582" s="30"/>
      <c r="H1582" s="30"/>
      <c r="I1582" s="30"/>
      <c r="J1582" s="30"/>
      <c r="K1582" s="30"/>
      <c r="L1582" s="30"/>
    </row>
    <row r="1583" spans="7:12" x14ac:dyDescent="0.25">
      <c r="G1583" s="30"/>
      <c r="H1583" s="30"/>
      <c r="I1583" s="30"/>
      <c r="J1583" s="30"/>
      <c r="K1583" s="30"/>
      <c r="L1583" s="30"/>
    </row>
    <row r="1584" spans="7:12" x14ac:dyDescent="0.25">
      <c r="G1584" s="30"/>
      <c r="H1584" s="30"/>
      <c r="I1584" s="30"/>
      <c r="J1584" s="30"/>
      <c r="K1584" s="30"/>
      <c r="L1584" s="30"/>
    </row>
    <row r="1585" spans="7:12" x14ac:dyDescent="0.25">
      <c r="G1585" s="30"/>
      <c r="H1585" s="30"/>
      <c r="I1585" s="30"/>
      <c r="J1585" s="30"/>
      <c r="K1585" s="30"/>
      <c r="L1585" s="30"/>
    </row>
    <row r="1586" spans="7:12" x14ac:dyDescent="0.25">
      <c r="G1586" s="30"/>
      <c r="H1586" s="30"/>
      <c r="I1586" s="30"/>
      <c r="J1586" s="30"/>
      <c r="K1586" s="30"/>
      <c r="L1586" s="30"/>
    </row>
    <row r="1587" spans="7:12" x14ac:dyDescent="0.25">
      <c r="G1587" s="30"/>
      <c r="H1587" s="30"/>
      <c r="I1587" s="30"/>
      <c r="J1587" s="30"/>
      <c r="K1587" s="30"/>
      <c r="L1587" s="30"/>
    </row>
    <row r="1588" spans="7:12" x14ac:dyDescent="0.25">
      <c r="G1588" s="30"/>
      <c r="H1588" s="30"/>
      <c r="I1588" s="30"/>
      <c r="J1588" s="30"/>
      <c r="K1588" s="30"/>
      <c r="L1588" s="30"/>
    </row>
    <row r="1589" spans="7:12" x14ac:dyDescent="0.25">
      <c r="G1589" s="30"/>
      <c r="H1589" s="30"/>
      <c r="I1589" s="30"/>
      <c r="J1589" s="30"/>
      <c r="K1589" s="30"/>
      <c r="L1589" s="30"/>
    </row>
    <row r="1590" spans="7:12" x14ac:dyDescent="0.25">
      <c r="G1590" s="30"/>
      <c r="H1590" s="30"/>
      <c r="I1590" s="30"/>
      <c r="J1590" s="30"/>
      <c r="K1590" s="30"/>
      <c r="L1590" s="30"/>
    </row>
    <row r="1591" spans="7:12" x14ac:dyDescent="0.25">
      <c r="G1591" s="30"/>
      <c r="H1591" s="30"/>
      <c r="I1591" s="30"/>
      <c r="J1591" s="30"/>
      <c r="K1591" s="30"/>
      <c r="L1591" s="30"/>
    </row>
    <row r="1592" spans="7:12" x14ac:dyDescent="0.25">
      <c r="G1592" s="30"/>
      <c r="H1592" s="30"/>
      <c r="I1592" s="30"/>
      <c r="J1592" s="30"/>
      <c r="K1592" s="30"/>
      <c r="L1592" s="30"/>
    </row>
    <row r="1593" spans="7:12" x14ac:dyDescent="0.25">
      <c r="G1593" s="30"/>
      <c r="H1593" s="30"/>
      <c r="I1593" s="30"/>
      <c r="J1593" s="30"/>
      <c r="K1593" s="30"/>
      <c r="L1593" s="30"/>
    </row>
    <row r="1594" spans="7:12" x14ac:dyDescent="0.25">
      <c r="G1594" s="30"/>
      <c r="H1594" s="30"/>
      <c r="I1594" s="30"/>
      <c r="J1594" s="30"/>
      <c r="K1594" s="30"/>
      <c r="L1594" s="30"/>
    </row>
    <row r="1595" spans="7:12" x14ac:dyDescent="0.25">
      <c r="G1595" s="30"/>
      <c r="H1595" s="30"/>
      <c r="I1595" s="30"/>
      <c r="J1595" s="30"/>
      <c r="K1595" s="30"/>
      <c r="L1595" s="30"/>
    </row>
    <row r="1596" spans="7:12" x14ac:dyDescent="0.25">
      <c r="G1596" s="30"/>
      <c r="H1596" s="30"/>
      <c r="I1596" s="30"/>
      <c r="J1596" s="30"/>
      <c r="K1596" s="30"/>
      <c r="L1596" s="30"/>
    </row>
    <row r="1597" spans="7:12" x14ac:dyDescent="0.25">
      <c r="G1597" s="30"/>
      <c r="H1597" s="30"/>
      <c r="I1597" s="30"/>
      <c r="J1597" s="30"/>
      <c r="K1597" s="30"/>
      <c r="L1597" s="30"/>
    </row>
    <row r="1598" spans="7:12" x14ac:dyDescent="0.25">
      <c r="G1598" s="30"/>
      <c r="H1598" s="30"/>
      <c r="I1598" s="30"/>
      <c r="J1598" s="30"/>
      <c r="K1598" s="30"/>
      <c r="L1598" s="30"/>
    </row>
    <row r="1599" spans="7:12" x14ac:dyDescent="0.25">
      <c r="G1599" s="30"/>
      <c r="H1599" s="30"/>
      <c r="I1599" s="30"/>
      <c r="J1599" s="30"/>
      <c r="K1599" s="30"/>
      <c r="L1599" s="30"/>
    </row>
    <row r="1600" spans="7:12" x14ac:dyDescent="0.25">
      <c r="G1600" s="30"/>
      <c r="H1600" s="30"/>
      <c r="I1600" s="30"/>
      <c r="J1600" s="30"/>
      <c r="K1600" s="30"/>
      <c r="L1600" s="30"/>
    </row>
    <row r="1601" spans="7:12" x14ac:dyDescent="0.25">
      <c r="G1601" s="30"/>
      <c r="H1601" s="30"/>
      <c r="I1601" s="30"/>
      <c r="J1601" s="30"/>
      <c r="K1601" s="30"/>
      <c r="L1601" s="30"/>
    </row>
    <row r="1602" spans="7:12" x14ac:dyDescent="0.25">
      <c r="G1602" s="30"/>
      <c r="H1602" s="30"/>
      <c r="I1602" s="30"/>
      <c r="J1602" s="30"/>
      <c r="K1602" s="30"/>
      <c r="L1602" s="30"/>
    </row>
    <row r="1603" spans="7:12" x14ac:dyDescent="0.25">
      <c r="G1603" s="30"/>
      <c r="H1603" s="30"/>
      <c r="I1603" s="30"/>
      <c r="J1603" s="30"/>
      <c r="K1603" s="30"/>
      <c r="L1603" s="30"/>
    </row>
    <row r="1604" spans="7:12" x14ac:dyDescent="0.25">
      <c r="G1604" s="30"/>
      <c r="H1604" s="30"/>
      <c r="I1604" s="30"/>
      <c r="J1604" s="30"/>
      <c r="K1604" s="30"/>
      <c r="L1604" s="30"/>
    </row>
    <row r="1605" spans="7:12" x14ac:dyDescent="0.25">
      <c r="G1605" s="30"/>
      <c r="H1605" s="30"/>
      <c r="I1605" s="30"/>
      <c r="J1605" s="30"/>
      <c r="K1605" s="30"/>
      <c r="L1605" s="30"/>
    </row>
    <row r="1606" spans="7:12" x14ac:dyDescent="0.25">
      <c r="G1606" s="30"/>
      <c r="H1606" s="30"/>
      <c r="I1606" s="30"/>
      <c r="J1606" s="30"/>
      <c r="K1606" s="30"/>
      <c r="L1606" s="30"/>
    </row>
    <row r="1607" spans="7:12" x14ac:dyDescent="0.25">
      <c r="G1607" s="30"/>
      <c r="H1607" s="30"/>
      <c r="I1607" s="30"/>
      <c r="J1607" s="30"/>
      <c r="K1607" s="30"/>
      <c r="L1607" s="30"/>
    </row>
    <row r="1608" spans="7:12" x14ac:dyDescent="0.25">
      <c r="G1608" s="30"/>
      <c r="H1608" s="30"/>
      <c r="I1608" s="30"/>
      <c r="J1608" s="30"/>
      <c r="K1608" s="30"/>
      <c r="L1608" s="30"/>
    </row>
    <row r="1609" spans="7:12" x14ac:dyDescent="0.25">
      <c r="G1609" s="30"/>
      <c r="H1609" s="30"/>
      <c r="I1609" s="30"/>
      <c r="J1609" s="30"/>
      <c r="K1609" s="30"/>
      <c r="L1609" s="30"/>
    </row>
    <row r="1610" spans="7:12" x14ac:dyDescent="0.25">
      <c r="G1610" s="30"/>
      <c r="H1610" s="30"/>
      <c r="I1610" s="30"/>
      <c r="J1610" s="30"/>
      <c r="K1610" s="30"/>
      <c r="L1610" s="30"/>
    </row>
    <row r="1611" spans="7:12" x14ac:dyDescent="0.25">
      <c r="G1611" s="30"/>
      <c r="H1611" s="30"/>
      <c r="I1611" s="30"/>
      <c r="J1611" s="30"/>
      <c r="K1611" s="30"/>
      <c r="L1611" s="30"/>
    </row>
    <row r="1612" spans="7:12" x14ac:dyDescent="0.25">
      <c r="G1612" s="30"/>
      <c r="H1612" s="30"/>
      <c r="I1612" s="30"/>
      <c r="J1612" s="30"/>
      <c r="K1612" s="30"/>
      <c r="L1612" s="30"/>
    </row>
    <row r="1613" spans="7:12" x14ac:dyDescent="0.25">
      <c r="G1613" s="30"/>
      <c r="H1613" s="30"/>
      <c r="I1613" s="30"/>
      <c r="J1613" s="30"/>
      <c r="K1613" s="30"/>
      <c r="L1613" s="30"/>
    </row>
    <row r="1614" spans="7:12" x14ac:dyDescent="0.25">
      <c r="G1614" s="30"/>
      <c r="H1614" s="30"/>
      <c r="I1614" s="30"/>
      <c r="J1614" s="30"/>
      <c r="K1614" s="30"/>
      <c r="L1614" s="30"/>
    </row>
    <row r="1615" spans="7:12" x14ac:dyDescent="0.25">
      <c r="G1615" s="30"/>
      <c r="H1615" s="30"/>
      <c r="I1615" s="30"/>
      <c r="J1615" s="30"/>
      <c r="K1615" s="30"/>
      <c r="L1615" s="30"/>
    </row>
    <row r="1616" spans="7:12" x14ac:dyDescent="0.25">
      <c r="G1616" s="30"/>
      <c r="H1616" s="30"/>
      <c r="I1616" s="30"/>
      <c r="J1616" s="30"/>
      <c r="K1616" s="30"/>
      <c r="L1616" s="30"/>
    </row>
    <row r="1617" spans="7:12" x14ac:dyDescent="0.25">
      <c r="G1617" s="30"/>
      <c r="H1617" s="30"/>
      <c r="I1617" s="30"/>
      <c r="J1617" s="30"/>
      <c r="K1617" s="30"/>
      <c r="L1617" s="30"/>
    </row>
    <row r="1618" spans="7:12" x14ac:dyDescent="0.25">
      <c r="G1618" s="30"/>
      <c r="H1618" s="30"/>
      <c r="I1618" s="30"/>
      <c r="J1618" s="30"/>
      <c r="K1618" s="30"/>
      <c r="L1618" s="30"/>
    </row>
    <row r="1619" spans="7:12" x14ac:dyDescent="0.25">
      <c r="G1619" s="30"/>
      <c r="H1619" s="30"/>
      <c r="I1619" s="30"/>
      <c r="J1619" s="30"/>
      <c r="K1619" s="30"/>
      <c r="L1619" s="30"/>
    </row>
    <row r="1620" spans="7:12" x14ac:dyDescent="0.25">
      <c r="G1620" s="30"/>
      <c r="H1620" s="30"/>
      <c r="I1620" s="30"/>
      <c r="J1620" s="30"/>
      <c r="K1620" s="30"/>
      <c r="L1620" s="30"/>
    </row>
    <row r="1621" spans="7:12" x14ac:dyDescent="0.25">
      <c r="G1621" s="30"/>
      <c r="H1621" s="30"/>
      <c r="I1621" s="30"/>
      <c r="J1621" s="30"/>
      <c r="K1621" s="30"/>
      <c r="L1621" s="30"/>
    </row>
    <row r="1622" spans="7:12" x14ac:dyDescent="0.25">
      <c r="G1622" s="30"/>
      <c r="H1622" s="30"/>
      <c r="I1622" s="30"/>
      <c r="J1622" s="30"/>
      <c r="K1622" s="30"/>
      <c r="L1622" s="30"/>
    </row>
    <row r="1623" spans="7:12" x14ac:dyDescent="0.25">
      <c r="G1623" s="30"/>
      <c r="H1623" s="30"/>
      <c r="I1623" s="30"/>
      <c r="J1623" s="30"/>
      <c r="K1623" s="30"/>
      <c r="L1623" s="30"/>
    </row>
    <row r="1624" spans="7:12" x14ac:dyDescent="0.25">
      <c r="G1624" s="30"/>
      <c r="H1624" s="30"/>
      <c r="I1624" s="30"/>
      <c r="J1624" s="30"/>
      <c r="K1624" s="30"/>
      <c r="L1624" s="30"/>
    </row>
    <row r="1625" spans="7:12" x14ac:dyDescent="0.25">
      <c r="G1625" s="30"/>
      <c r="H1625" s="30"/>
      <c r="I1625" s="30"/>
      <c r="J1625" s="30"/>
      <c r="K1625" s="30"/>
      <c r="L1625" s="30"/>
    </row>
    <row r="1626" spans="7:12" x14ac:dyDescent="0.25">
      <c r="G1626" s="30"/>
      <c r="H1626" s="30"/>
      <c r="I1626" s="30"/>
      <c r="J1626" s="30"/>
      <c r="K1626" s="30"/>
      <c r="L1626" s="30"/>
    </row>
    <row r="1627" spans="7:12" x14ac:dyDescent="0.25">
      <c r="G1627" s="30"/>
      <c r="H1627" s="30"/>
      <c r="I1627" s="30"/>
      <c r="J1627" s="30"/>
      <c r="K1627" s="30"/>
      <c r="L1627" s="30"/>
    </row>
    <row r="1628" spans="7:12" x14ac:dyDescent="0.25">
      <c r="G1628" s="30"/>
      <c r="H1628" s="30"/>
      <c r="I1628" s="30"/>
      <c r="J1628" s="30"/>
      <c r="K1628" s="30"/>
      <c r="L1628" s="30"/>
    </row>
    <row r="1629" spans="7:12" x14ac:dyDescent="0.25">
      <c r="G1629" s="30"/>
      <c r="H1629" s="30"/>
      <c r="I1629" s="30"/>
      <c r="J1629" s="30"/>
      <c r="K1629" s="30"/>
      <c r="L1629" s="30"/>
    </row>
    <row r="1630" spans="7:12" x14ac:dyDescent="0.25">
      <c r="G1630" s="30"/>
      <c r="H1630" s="30"/>
      <c r="I1630" s="30"/>
      <c r="J1630" s="30"/>
      <c r="K1630" s="30"/>
      <c r="L1630" s="30"/>
    </row>
    <row r="1631" spans="7:12" x14ac:dyDescent="0.25">
      <c r="G1631" s="30"/>
      <c r="H1631" s="30"/>
      <c r="I1631" s="30"/>
      <c r="J1631" s="30"/>
      <c r="K1631" s="30"/>
      <c r="L1631" s="30"/>
    </row>
    <row r="1632" spans="7:12" x14ac:dyDescent="0.25">
      <c r="G1632" s="30"/>
      <c r="H1632" s="30"/>
      <c r="I1632" s="30"/>
      <c r="J1632" s="30"/>
      <c r="K1632" s="30"/>
      <c r="L1632" s="30"/>
    </row>
    <row r="1633" spans="7:12" x14ac:dyDescent="0.25">
      <c r="G1633" s="30"/>
      <c r="H1633" s="30"/>
      <c r="I1633" s="30"/>
      <c r="J1633" s="30"/>
      <c r="K1633" s="30"/>
      <c r="L1633" s="30"/>
    </row>
    <row r="1634" spans="7:12" x14ac:dyDescent="0.25">
      <c r="G1634" s="30"/>
      <c r="H1634" s="30"/>
      <c r="I1634" s="30"/>
      <c r="J1634" s="30"/>
      <c r="K1634" s="30"/>
      <c r="L1634" s="30"/>
    </row>
    <row r="1635" spans="7:12" x14ac:dyDescent="0.25">
      <c r="G1635" s="30"/>
      <c r="H1635" s="30"/>
      <c r="I1635" s="30"/>
      <c r="J1635" s="30"/>
      <c r="K1635" s="30"/>
      <c r="L1635" s="30"/>
    </row>
    <row r="1636" spans="7:12" x14ac:dyDescent="0.25">
      <c r="G1636" s="30"/>
      <c r="H1636" s="30"/>
      <c r="I1636" s="30"/>
      <c r="J1636" s="30"/>
      <c r="K1636" s="30"/>
      <c r="L1636" s="30"/>
    </row>
    <row r="1637" spans="7:12" x14ac:dyDescent="0.25">
      <c r="G1637" s="30"/>
      <c r="H1637" s="30"/>
      <c r="I1637" s="30"/>
      <c r="J1637" s="30"/>
      <c r="K1637" s="30"/>
      <c r="L1637" s="30"/>
    </row>
    <row r="1638" spans="7:12" x14ac:dyDescent="0.25">
      <c r="G1638" s="30"/>
      <c r="H1638" s="30"/>
      <c r="I1638" s="30"/>
      <c r="J1638" s="30"/>
      <c r="K1638" s="30"/>
      <c r="L1638" s="30"/>
    </row>
    <row r="1639" spans="7:12" x14ac:dyDescent="0.25">
      <c r="G1639" s="30"/>
      <c r="H1639" s="30"/>
      <c r="I1639" s="30"/>
      <c r="J1639" s="30"/>
      <c r="K1639" s="30"/>
      <c r="L1639" s="30"/>
    </row>
    <row r="1640" spans="7:12" x14ac:dyDescent="0.25">
      <c r="G1640" s="30"/>
      <c r="H1640" s="30"/>
      <c r="I1640" s="30"/>
      <c r="J1640" s="30"/>
      <c r="K1640" s="30"/>
      <c r="L1640" s="30"/>
    </row>
    <row r="1641" spans="7:12" x14ac:dyDescent="0.25">
      <c r="G1641" s="30"/>
      <c r="H1641" s="30"/>
      <c r="I1641" s="30"/>
      <c r="J1641" s="30"/>
      <c r="K1641" s="30"/>
      <c r="L1641" s="30"/>
    </row>
    <row r="1642" spans="7:12" x14ac:dyDescent="0.25">
      <c r="G1642" s="30"/>
      <c r="H1642" s="30"/>
      <c r="I1642" s="30"/>
      <c r="J1642" s="30"/>
      <c r="K1642" s="30"/>
      <c r="L1642" s="30"/>
    </row>
    <row r="1643" spans="7:12" x14ac:dyDescent="0.25">
      <c r="G1643" s="30"/>
      <c r="H1643" s="30"/>
      <c r="I1643" s="30"/>
      <c r="J1643" s="30"/>
      <c r="K1643" s="30"/>
      <c r="L1643" s="30"/>
    </row>
    <row r="1644" spans="7:12" x14ac:dyDescent="0.25">
      <c r="G1644" s="30"/>
      <c r="H1644" s="30"/>
      <c r="I1644" s="30"/>
      <c r="J1644" s="30"/>
      <c r="K1644" s="30"/>
      <c r="L1644" s="30"/>
    </row>
    <row r="1645" spans="7:12" x14ac:dyDescent="0.25">
      <c r="G1645" s="30"/>
      <c r="H1645" s="30"/>
      <c r="I1645" s="30"/>
      <c r="J1645" s="30"/>
      <c r="K1645" s="30"/>
      <c r="L1645" s="30"/>
    </row>
    <row r="1646" spans="7:12" x14ac:dyDescent="0.25">
      <c r="G1646" s="30"/>
      <c r="H1646" s="30"/>
      <c r="I1646" s="30"/>
      <c r="J1646" s="30"/>
      <c r="K1646" s="30"/>
      <c r="L1646" s="30"/>
    </row>
    <row r="1647" spans="7:12" x14ac:dyDescent="0.25">
      <c r="G1647" s="30"/>
      <c r="H1647" s="30"/>
      <c r="I1647" s="30"/>
      <c r="J1647" s="30"/>
      <c r="K1647" s="30"/>
      <c r="L1647" s="30"/>
    </row>
    <row r="1648" spans="7:12" x14ac:dyDescent="0.25">
      <c r="G1648" s="30"/>
      <c r="H1648" s="30"/>
      <c r="I1648" s="30"/>
      <c r="J1648" s="30"/>
      <c r="K1648" s="30"/>
      <c r="L1648" s="30"/>
    </row>
    <row r="1649" spans="7:12" x14ac:dyDescent="0.25">
      <c r="G1649" s="30"/>
      <c r="H1649" s="30"/>
      <c r="I1649" s="30"/>
      <c r="J1649" s="30"/>
      <c r="K1649" s="30"/>
      <c r="L1649" s="30"/>
    </row>
    <row r="1650" spans="7:12" x14ac:dyDescent="0.25">
      <c r="G1650" s="30"/>
      <c r="H1650" s="30"/>
      <c r="I1650" s="30"/>
      <c r="J1650" s="30"/>
      <c r="K1650" s="30"/>
      <c r="L1650" s="30"/>
    </row>
    <row r="1651" spans="7:12" x14ac:dyDescent="0.25">
      <c r="G1651" s="30"/>
      <c r="H1651" s="30"/>
      <c r="I1651" s="30"/>
      <c r="J1651" s="30"/>
      <c r="K1651" s="30"/>
      <c r="L1651" s="30"/>
    </row>
    <row r="1652" spans="7:12" x14ac:dyDescent="0.25">
      <c r="G1652" s="30"/>
      <c r="H1652" s="30"/>
      <c r="I1652" s="30"/>
      <c r="J1652" s="30"/>
      <c r="K1652" s="30"/>
      <c r="L1652" s="30"/>
    </row>
    <row r="1653" spans="7:12" x14ac:dyDescent="0.25">
      <c r="G1653" s="30"/>
      <c r="H1653" s="30"/>
      <c r="I1653" s="30"/>
      <c r="J1653" s="30"/>
      <c r="K1653" s="30"/>
      <c r="L1653" s="30"/>
    </row>
    <row r="1654" spans="7:12" x14ac:dyDescent="0.25">
      <c r="G1654" s="30"/>
      <c r="H1654" s="30"/>
      <c r="I1654" s="30"/>
      <c r="J1654" s="30"/>
      <c r="K1654" s="30"/>
      <c r="L1654" s="30"/>
    </row>
    <row r="1655" spans="7:12" x14ac:dyDescent="0.25">
      <c r="G1655" s="30"/>
      <c r="H1655" s="30"/>
      <c r="I1655" s="30"/>
      <c r="J1655" s="30"/>
      <c r="K1655" s="30"/>
      <c r="L1655" s="30"/>
    </row>
    <row r="1656" spans="7:12" x14ac:dyDescent="0.25">
      <c r="G1656" s="30"/>
      <c r="H1656" s="30"/>
      <c r="I1656" s="30"/>
      <c r="J1656" s="30"/>
      <c r="K1656" s="30"/>
      <c r="L1656" s="30"/>
    </row>
    <row r="1657" spans="7:12" x14ac:dyDescent="0.25">
      <c r="G1657" s="30"/>
      <c r="H1657" s="30"/>
      <c r="I1657" s="30"/>
      <c r="J1657" s="30"/>
      <c r="K1657" s="30"/>
      <c r="L1657" s="30"/>
    </row>
    <row r="1658" spans="7:12" x14ac:dyDescent="0.25">
      <c r="G1658" s="30"/>
      <c r="H1658" s="30"/>
      <c r="I1658" s="30"/>
      <c r="J1658" s="30"/>
      <c r="K1658" s="30"/>
      <c r="L1658" s="30"/>
    </row>
    <row r="1659" spans="7:12" x14ac:dyDescent="0.25">
      <c r="G1659" s="30"/>
      <c r="H1659" s="30"/>
      <c r="I1659" s="30"/>
      <c r="J1659" s="30"/>
      <c r="K1659" s="30"/>
      <c r="L1659" s="30"/>
    </row>
    <row r="1660" spans="7:12" x14ac:dyDescent="0.25">
      <c r="G1660" s="30"/>
      <c r="H1660" s="30"/>
      <c r="I1660" s="30"/>
      <c r="J1660" s="30"/>
      <c r="K1660" s="30"/>
      <c r="L1660" s="30"/>
    </row>
    <row r="1661" spans="7:12" x14ac:dyDescent="0.25">
      <c r="G1661" s="30"/>
      <c r="H1661" s="30"/>
      <c r="I1661" s="30"/>
      <c r="J1661" s="30"/>
      <c r="K1661" s="30"/>
      <c r="L1661" s="30"/>
    </row>
    <row r="1662" spans="7:12" x14ac:dyDescent="0.25">
      <c r="G1662" s="30"/>
      <c r="H1662" s="30"/>
      <c r="I1662" s="30"/>
      <c r="J1662" s="30"/>
      <c r="K1662" s="30"/>
      <c r="L1662" s="30"/>
    </row>
    <row r="1663" spans="7:12" x14ac:dyDescent="0.25">
      <c r="G1663" s="30"/>
      <c r="H1663" s="30"/>
      <c r="I1663" s="30"/>
      <c r="J1663" s="30"/>
      <c r="K1663" s="30"/>
      <c r="L1663" s="30"/>
    </row>
    <row r="1664" spans="7:12" x14ac:dyDescent="0.25">
      <c r="G1664" s="30"/>
      <c r="H1664" s="30"/>
      <c r="I1664" s="30"/>
      <c r="J1664" s="30"/>
      <c r="K1664" s="30"/>
      <c r="L1664" s="30"/>
    </row>
    <row r="1665" spans="7:12" x14ac:dyDescent="0.25">
      <c r="G1665" s="30"/>
      <c r="H1665" s="30"/>
      <c r="I1665" s="30"/>
      <c r="J1665" s="30"/>
      <c r="K1665" s="30"/>
      <c r="L1665" s="30"/>
    </row>
    <row r="1666" spans="7:12" x14ac:dyDescent="0.25">
      <c r="G1666" s="30"/>
      <c r="H1666" s="30"/>
      <c r="I1666" s="30"/>
      <c r="J1666" s="30"/>
      <c r="K1666" s="30"/>
      <c r="L1666" s="30"/>
    </row>
    <row r="1667" spans="7:12" x14ac:dyDescent="0.25">
      <c r="G1667" s="30"/>
      <c r="H1667" s="30"/>
      <c r="I1667" s="30"/>
      <c r="J1667" s="30"/>
      <c r="K1667" s="30"/>
      <c r="L1667" s="30"/>
    </row>
    <row r="1668" spans="7:12" x14ac:dyDescent="0.25">
      <c r="G1668" s="30"/>
      <c r="H1668" s="30"/>
      <c r="I1668" s="30"/>
      <c r="J1668" s="30"/>
      <c r="K1668" s="30"/>
      <c r="L1668" s="30"/>
    </row>
    <row r="1669" spans="7:12" x14ac:dyDescent="0.25">
      <c r="G1669" s="30"/>
      <c r="H1669" s="30"/>
      <c r="I1669" s="30"/>
      <c r="J1669" s="30"/>
      <c r="K1669" s="30"/>
      <c r="L1669" s="30"/>
    </row>
    <row r="1670" spans="7:12" x14ac:dyDescent="0.25">
      <c r="G1670" s="30"/>
      <c r="H1670" s="30"/>
      <c r="I1670" s="30"/>
      <c r="J1670" s="30"/>
      <c r="K1670" s="30"/>
      <c r="L1670" s="30"/>
    </row>
    <row r="1671" spans="7:12" x14ac:dyDescent="0.25">
      <c r="G1671" s="30"/>
      <c r="H1671" s="30"/>
      <c r="I1671" s="30"/>
      <c r="J1671" s="30"/>
      <c r="K1671" s="30"/>
      <c r="L1671" s="30"/>
    </row>
    <row r="1672" spans="7:12" x14ac:dyDescent="0.25">
      <c r="G1672" s="30"/>
      <c r="H1672" s="30"/>
      <c r="I1672" s="30"/>
      <c r="J1672" s="30"/>
      <c r="K1672" s="30"/>
      <c r="L1672" s="30"/>
    </row>
    <row r="1673" spans="7:12" x14ac:dyDescent="0.25">
      <c r="G1673" s="30"/>
      <c r="H1673" s="30"/>
      <c r="I1673" s="30"/>
      <c r="J1673" s="30"/>
      <c r="K1673" s="30"/>
      <c r="L1673" s="30"/>
    </row>
    <row r="1674" spans="7:12" x14ac:dyDescent="0.25">
      <c r="G1674" s="30"/>
      <c r="H1674" s="30"/>
      <c r="I1674" s="30"/>
      <c r="J1674" s="30"/>
      <c r="K1674" s="30"/>
      <c r="L1674" s="30"/>
    </row>
    <row r="1675" spans="7:12" x14ac:dyDescent="0.25">
      <c r="G1675" s="30"/>
      <c r="H1675" s="30"/>
      <c r="I1675" s="30"/>
      <c r="J1675" s="30"/>
      <c r="K1675" s="30"/>
      <c r="L1675" s="30"/>
    </row>
    <row r="1676" spans="7:12" x14ac:dyDescent="0.25">
      <c r="G1676" s="30"/>
      <c r="H1676" s="30"/>
      <c r="I1676" s="30"/>
      <c r="J1676" s="30"/>
      <c r="K1676" s="30"/>
      <c r="L1676" s="30"/>
    </row>
    <row r="1677" spans="7:12" x14ac:dyDescent="0.25">
      <c r="G1677" s="30"/>
      <c r="H1677" s="30"/>
      <c r="I1677" s="30"/>
      <c r="J1677" s="30"/>
      <c r="K1677" s="30"/>
      <c r="L1677" s="30"/>
    </row>
    <row r="1678" spans="7:12" x14ac:dyDescent="0.25">
      <c r="G1678" s="30"/>
      <c r="H1678" s="30"/>
      <c r="I1678" s="30"/>
      <c r="J1678" s="30"/>
      <c r="K1678" s="30"/>
      <c r="L1678" s="30"/>
    </row>
    <row r="1679" spans="7:12" x14ac:dyDescent="0.25">
      <c r="G1679" s="30"/>
      <c r="H1679" s="30"/>
      <c r="I1679" s="30"/>
      <c r="J1679" s="30"/>
      <c r="K1679" s="30"/>
      <c r="L1679" s="30"/>
    </row>
    <row r="1680" spans="7:12" x14ac:dyDescent="0.25">
      <c r="G1680" s="30"/>
      <c r="H1680" s="30"/>
      <c r="I1680" s="30"/>
      <c r="J1680" s="30"/>
      <c r="K1680" s="30"/>
      <c r="L1680" s="30"/>
    </row>
    <row r="1681" spans="7:12" x14ac:dyDescent="0.25">
      <c r="G1681" s="30"/>
      <c r="H1681" s="30"/>
      <c r="I1681" s="30"/>
      <c r="J1681" s="30"/>
      <c r="K1681" s="30"/>
      <c r="L1681" s="30"/>
    </row>
    <row r="1682" spans="7:12" x14ac:dyDescent="0.25">
      <c r="G1682" s="30"/>
      <c r="H1682" s="30"/>
      <c r="I1682" s="30"/>
      <c r="J1682" s="30"/>
      <c r="K1682" s="30"/>
      <c r="L1682" s="30"/>
    </row>
    <row r="1683" spans="7:12" x14ac:dyDescent="0.25">
      <c r="G1683" s="30"/>
      <c r="H1683" s="30"/>
      <c r="I1683" s="30"/>
      <c r="J1683" s="30"/>
      <c r="K1683" s="30"/>
      <c r="L1683" s="30"/>
    </row>
    <row r="1684" spans="7:12" x14ac:dyDescent="0.25">
      <c r="G1684" s="30"/>
      <c r="H1684" s="30"/>
      <c r="I1684" s="30"/>
      <c r="J1684" s="30"/>
      <c r="K1684" s="30"/>
      <c r="L1684" s="30"/>
    </row>
    <row r="1685" spans="7:12" x14ac:dyDescent="0.25">
      <c r="G1685" s="30"/>
      <c r="H1685" s="30"/>
      <c r="I1685" s="30"/>
      <c r="J1685" s="30"/>
      <c r="K1685" s="30"/>
      <c r="L1685" s="30"/>
    </row>
    <row r="1686" spans="7:12" x14ac:dyDescent="0.25">
      <c r="G1686" s="30"/>
      <c r="H1686" s="30"/>
      <c r="I1686" s="30"/>
      <c r="J1686" s="30"/>
      <c r="K1686" s="30"/>
      <c r="L1686" s="30"/>
    </row>
    <row r="1687" spans="7:12" x14ac:dyDescent="0.25">
      <c r="G1687" s="30"/>
      <c r="H1687" s="30"/>
      <c r="I1687" s="30"/>
      <c r="J1687" s="30"/>
      <c r="K1687" s="30"/>
      <c r="L1687" s="30"/>
    </row>
    <row r="1688" spans="7:12" x14ac:dyDescent="0.25">
      <c r="G1688" s="30"/>
      <c r="H1688" s="30"/>
      <c r="I1688" s="30"/>
      <c r="J1688" s="30"/>
      <c r="K1688" s="30"/>
      <c r="L1688" s="30"/>
    </row>
    <row r="1689" spans="7:12" x14ac:dyDescent="0.25">
      <c r="G1689" s="30"/>
      <c r="H1689" s="30"/>
      <c r="I1689" s="30"/>
      <c r="J1689" s="30"/>
      <c r="K1689" s="30"/>
      <c r="L1689" s="30"/>
    </row>
    <row r="1690" spans="7:12" x14ac:dyDescent="0.25">
      <c r="G1690" s="30"/>
      <c r="H1690" s="30"/>
      <c r="I1690" s="30"/>
      <c r="J1690" s="30"/>
      <c r="K1690" s="30"/>
      <c r="L1690" s="30"/>
    </row>
    <row r="1691" spans="7:12" x14ac:dyDescent="0.25">
      <c r="G1691" s="30"/>
      <c r="H1691" s="30"/>
      <c r="I1691" s="30"/>
      <c r="J1691" s="30"/>
      <c r="K1691" s="30"/>
      <c r="L1691" s="30"/>
    </row>
    <row r="1692" spans="7:12" x14ac:dyDescent="0.25">
      <c r="G1692" s="30"/>
      <c r="H1692" s="30"/>
      <c r="I1692" s="30"/>
      <c r="J1692" s="30"/>
      <c r="K1692" s="30"/>
      <c r="L1692" s="30"/>
    </row>
    <row r="1693" spans="7:12" x14ac:dyDescent="0.25">
      <c r="G1693" s="30"/>
      <c r="H1693" s="30"/>
      <c r="I1693" s="30"/>
      <c r="J1693" s="30"/>
      <c r="K1693" s="30"/>
      <c r="L1693" s="30"/>
    </row>
    <row r="1694" spans="7:12" x14ac:dyDescent="0.25">
      <c r="G1694" s="30"/>
      <c r="H1694" s="30"/>
      <c r="I1694" s="30"/>
      <c r="J1694" s="30"/>
      <c r="K1694" s="30"/>
      <c r="L1694" s="30"/>
    </row>
    <row r="1695" spans="7:12" x14ac:dyDescent="0.25">
      <c r="G1695" s="30"/>
      <c r="H1695" s="30"/>
      <c r="I1695" s="30"/>
      <c r="J1695" s="30"/>
      <c r="K1695" s="30"/>
      <c r="L1695" s="30"/>
    </row>
    <row r="1696" spans="7:12" x14ac:dyDescent="0.25">
      <c r="G1696" s="30"/>
      <c r="H1696" s="30"/>
      <c r="I1696" s="30"/>
      <c r="J1696" s="30"/>
      <c r="K1696" s="30"/>
      <c r="L1696" s="30"/>
    </row>
    <row r="1697" spans="7:12" x14ac:dyDescent="0.25">
      <c r="G1697" s="30"/>
      <c r="H1697" s="30"/>
      <c r="I1697" s="30"/>
      <c r="J1697" s="30"/>
      <c r="K1697" s="30"/>
      <c r="L1697" s="30"/>
    </row>
    <row r="1698" spans="7:12" x14ac:dyDescent="0.25">
      <c r="G1698" s="30"/>
      <c r="H1698" s="30"/>
      <c r="I1698" s="30"/>
      <c r="J1698" s="30"/>
      <c r="K1698" s="30"/>
      <c r="L1698" s="30"/>
    </row>
    <row r="1699" spans="7:12" x14ac:dyDescent="0.25">
      <c r="G1699" s="30"/>
      <c r="H1699" s="30"/>
      <c r="I1699" s="30"/>
      <c r="J1699" s="30"/>
      <c r="K1699" s="30"/>
      <c r="L1699" s="30"/>
    </row>
    <row r="1700" spans="7:12" x14ac:dyDescent="0.25">
      <c r="G1700" s="30"/>
      <c r="H1700" s="30"/>
      <c r="I1700" s="30"/>
      <c r="J1700" s="30"/>
      <c r="K1700" s="30"/>
      <c r="L1700" s="30"/>
    </row>
    <row r="1701" spans="7:12" x14ac:dyDescent="0.25">
      <c r="G1701" s="30"/>
      <c r="H1701" s="30"/>
      <c r="I1701" s="30"/>
      <c r="J1701" s="30"/>
      <c r="K1701" s="30"/>
      <c r="L1701" s="30"/>
    </row>
    <row r="1702" spans="7:12" x14ac:dyDescent="0.25">
      <c r="G1702" s="30"/>
      <c r="H1702" s="30"/>
      <c r="I1702" s="30"/>
      <c r="J1702" s="30"/>
      <c r="K1702" s="30"/>
      <c r="L1702" s="30"/>
    </row>
    <row r="1703" spans="7:12" x14ac:dyDescent="0.25">
      <c r="G1703" s="30"/>
      <c r="H1703" s="30"/>
      <c r="I1703" s="30"/>
      <c r="J1703" s="30"/>
      <c r="K1703" s="30"/>
      <c r="L1703" s="30"/>
    </row>
    <row r="1704" spans="7:12" x14ac:dyDescent="0.25">
      <c r="G1704" s="30"/>
      <c r="H1704" s="30"/>
      <c r="I1704" s="30"/>
      <c r="J1704" s="30"/>
      <c r="K1704" s="30"/>
      <c r="L1704" s="30"/>
    </row>
    <row r="1705" spans="7:12" x14ac:dyDescent="0.25">
      <c r="G1705" s="30"/>
      <c r="H1705" s="30"/>
      <c r="I1705" s="30"/>
      <c r="J1705" s="30"/>
      <c r="K1705" s="30"/>
      <c r="L1705" s="30"/>
    </row>
    <row r="1706" spans="7:12" x14ac:dyDescent="0.25">
      <c r="G1706" s="30"/>
      <c r="H1706" s="30"/>
      <c r="I1706" s="30"/>
      <c r="J1706" s="30"/>
      <c r="K1706" s="30"/>
      <c r="L1706" s="30"/>
    </row>
    <row r="1707" spans="7:12" x14ac:dyDescent="0.25">
      <c r="G1707" s="30"/>
      <c r="H1707" s="30"/>
      <c r="I1707" s="30"/>
      <c r="J1707" s="30"/>
      <c r="K1707" s="30"/>
      <c r="L1707" s="30"/>
    </row>
    <row r="1708" spans="7:12" x14ac:dyDescent="0.25">
      <c r="G1708" s="30"/>
      <c r="H1708" s="30"/>
      <c r="I1708" s="30"/>
      <c r="J1708" s="30"/>
      <c r="K1708" s="30"/>
      <c r="L1708" s="30"/>
    </row>
    <row r="1709" spans="7:12" x14ac:dyDescent="0.25">
      <c r="G1709" s="30"/>
      <c r="H1709" s="30"/>
      <c r="I1709" s="30"/>
      <c r="J1709" s="30"/>
      <c r="K1709" s="30"/>
      <c r="L1709" s="30"/>
    </row>
    <row r="1710" spans="7:12" x14ac:dyDescent="0.25">
      <c r="G1710" s="30"/>
      <c r="H1710" s="30"/>
      <c r="I1710" s="30"/>
      <c r="J1710" s="30"/>
      <c r="K1710" s="30"/>
      <c r="L1710" s="30"/>
    </row>
    <row r="1711" spans="7:12" x14ac:dyDescent="0.25">
      <c r="G1711" s="30"/>
      <c r="H1711" s="30"/>
      <c r="I1711" s="30"/>
      <c r="J1711" s="30"/>
      <c r="K1711" s="30"/>
      <c r="L1711" s="30"/>
    </row>
    <row r="1712" spans="7:12" x14ac:dyDescent="0.25">
      <c r="G1712" s="30"/>
      <c r="H1712" s="30"/>
      <c r="I1712" s="30"/>
      <c r="J1712" s="30"/>
      <c r="K1712" s="30"/>
      <c r="L1712" s="30"/>
    </row>
    <row r="1713" spans="7:12" x14ac:dyDescent="0.25">
      <c r="G1713" s="30"/>
      <c r="H1713" s="30"/>
      <c r="I1713" s="30"/>
      <c r="J1713" s="30"/>
      <c r="K1713" s="30"/>
      <c r="L1713" s="30"/>
    </row>
    <row r="1714" spans="7:12" x14ac:dyDescent="0.25">
      <c r="G1714" s="30"/>
      <c r="H1714" s="30"/>
      <c r="I1714" s="30"/>
      <c r="J1714" s="30"/>
      <c r="K1714" s="30"/>
      <c r="L1714" s="30"/>
    </row>
    <row r="1715" spans="7:12" x14ac:dyDescent="0.25">
      <c r="G1715" s="30"/>
      <c r="H1715" s="30"/>
      <c r="I1715" s="30"/>
      <c r="J1715" s="30"/>
      <c r="K1715" s="30"/>
      <c r="L1715" s="30"/>
    </row>
    <row r="1716" spans="7:12" x14ac:dyDescent="0.25">
      <c r="G1716" s="30"/>
      <c r="H1716" s="30"/>
      <c r="I1716" s="30"/>
      <c r="J1716" s="30"/>
      <c r="K1716" s="30"/>
      <c r="L1716" s="30"/>
    </row>
    <row r="1717" spans="7:12" x14ac:dyDescent="0.25">
      <c r="G1717" s="30"/>
      <c r="H1717" s="30"/>
      <c r="I1717" s="30"/>
      <c r="J1717" s="30"/>
      <c r="K1717" s="30"/>
      <c r="L1717" s="30"/>
    </row>
    <row r="1718" spans="7:12" x14ac:dyDescent="0.25">
      <c r="G1718" s="30"/>
      <c r="H1718" s="30"/>
      <c r="I1718" s="30"/>
      <c r="J1718" s="30"/>
      <c r="K1718" s="30"/>
      <c r="L1718" s="30"/>
    </row>
    <row r="1719" spans="7:12" x14ac:dyDescent="0.25">
      <c r="G1719" s="30"/>
      <c r="H1719" s="30"/>
      <c r="I1719" s="30"/>
      <c r="J1719" s="30"/>
      <c r="K1719" s="30"/>
      <c r="L1719" s="30"/>
    </row>
    <row r="1720" spans="7:12" x14ac:dyDescent="0.25">
      <c r="G1720" s="30"/>
      <c r="H1720" s="30"/>
      <c r="I1720" s="30"/>
      <c r="J1720" s="30"/>
      <c r="K1720" s="30"/>
      <c r="L1720" s="30"/>
    </row>
    <row r="1721" spans="7:12" x14ac:dyDescent="0.25">
      <c r="G1721" s="30"/>
      <c r="H1721" s="30"/>
      <c r="I1721" s="30"/>
      <c r="J1721" s="30"/>
      <c r="K1721" s="30"/>
      <c r="L1721" s="30"/>
    </row>
    <row r="1722" spans="7:12" x14ac:dyDescent="0.25">
      <c r="G1722" s="30"/>
      <c r="H1722" s="30"/>
      <c r="I1722" s="30"/>
      <c r="J1722" s="30"/>
      <c r="K1722" s="30"/>
      <c r="L1722" s="30"/>
    </row>
    <row r="1723" spans="7:12" x14ac:dyDescent="0.25">
      <c r="G1723" s="30"/>
      <c r="H1723" s="30"/>
      <c r="I1723" s="30"/>
      <c r="J1723" s="30"/>
      <c r="K1723" s="30"/>
      <c r="L1723" s="30"/>
    </row>
    <row r="1724" spans="7:12" x14ac:dyDescent="0.25">
      <c r="G1724" s="30"/>
      <c r="H1724" s="30"/>
      <c r="I1724" s="30"/>
      <c r="J1724" s="30"/>
      <c r="K1724" s="30"/>
      <c r="L1724" s="30"/>
    </row>
    <row r="1725" spans="7:12" x14ac:dyDescent="0.25">
      <c r="G1725" s="30"/>
      <c r="H1725" s="30"/>
      <c r="I1725" s="30"/>
      <c r="J1725" s="30"/>
      <c r="K1725" s="30"/>
      <c r="L1725" s="30"/>
    </row>
    <row r="1726" spans="7:12" x14ac:dyDescent="0.25">
      <c r="G1726" s="30"/>
      <c r="H1726" s="30"/>
      <c r="I1726" s="30"/>
      <c r="J1726" s="30"/>
      <c r="K1726" s="30"/>
      <c r="L1726" s="30"/>
    </row>
    <row r="1727" spans="7:12" x14ac:dyDescent="0.25">
      <c r="G1727" s="30"/>
      <c r="H1727" s="30"/>
      <c r="I1727" s="30"/>
      <c r="J1727" s="30"/>
      <c r="K1727" s="30"/>
      <c r="L1727" s="30"/>
    </row>
    <row r="1728" spans="7:12" x14ac:dyDescent="0.25">
      <c r="G1728" s="30"/>
      <c r="H1728" s="30"/>
      <c r="I1728" s="30"/>
      <c r="J1728" s="30"/>
      <c r="K1728" s="30"/>
      <c r="L1728" s="30"/>
    </row>
    <row r="1729" spans="7:12" x14ac:dyDescent="0.25">
      <c r="G1729" s="30"/>
      <c r="H1729" s="30"/>
      <c r="I1729" s="30"/>
      <c r="J1729" s="30"/>
      <c r="K1729" s="30"/>
      <c r="L1729" s="30"/>
    </row>
    <row r="1730" spans="7:12" x14ac:dyDescent="0.25">
      <c r="G1730" s="30"/>
      <c r="H1730" s="30"/>
      <c r="I1730" s="30"/>
      <c r="J1730" s="30"/>
      <c r="K1730" s="30"/>
      <c r="L1730" s="30"/>
    </row>
    <row r="1731" spans="7:12" x14ac:dyDescent="0.25">
      <c r="G1731" s="30"/>
      <c r="H1731" s="30"/>
      <c r="I1731" s="30"/>
      <c r="J1731" s="30"/>
      <c r="K1731" s="30"/>
      <c r="L1731" s="30"/>
    </row>
    <row r="1732" spans="7:12" x14ac:dyDescent="0.25">
      <c r="G1732" s="30"/>
      <c r="H1732" s="30"/>
      <c r="I1732" s="30"/>
      <c r="J1732" s="30"/>
      <c r="K1732" s="30"/>
      <c r="L1732" s="30"/>
    </row>
    <row r="1733" spans="7:12" x14ac:dyDescent="0.25">
      <c r="G1733" s="30"/>
      <c r="H1733" s="30"/>
      <c r="I1733" s="30"/>
      <c r="J1733" s="30"/>
      <c r="K1733" s="30"/>
      <c r="L1733" s="30"/>
    </row>
    <row r="1734" spans="7:12" x14ac:dyDescent="0.25">
      <c r="G1734" s="30"/>
      <c r="H1734" s="30"/>
      <c r="I1734" s="30"/>
      <c r="J1734" s="30"/>
      <c r="K1734" s="30"/>
      <c r="L1734" s="30"/>
    </row>
    <row r="1735" spans="7:12" x14ac:dyDescent="0.25">
      <c r="G1735" s="30"/>
      <c r="H1735" s="30"/>
      <c r="I1735" s="30"/>
      <c r="J1735" s="30"/>
      <c r="K1735" s="30"/>
      <c r="L1735" s="30"/>
    </row>
    <row r="1736" spans="7:12" x14ac:dyDescent="0.25">
      <c r="G1736" s="30"/>
      <c r="H1736" s="30"/>
      <c r="I1736" s="30"/>
      <c r="J1736" s="30"/>
      <c r="K1736" s="30"/>
      <c r="L1736" s="30"/>
    </row>
    <row r="1737" spans="7:12" x14ac:dyDescent="0.25">
      <c r="G1737" s="30"/>
      <c r="H1737" s="30"/>
      <c r="I1737" s="30"/>
      <c r="J1737" s="30"/>
      <c r="K1737" s="30"/>
      <c r="L1737" s="30"/>
    </row>
    <row r="1738" spans="7:12" x14ac:dyDescent="0.25">
      <c r="G1738" s="30"/>
      <c r="H1738" s="30"/>
      <c r="I1738" s="30"/>
      <c r="J1738" s="30"/>
      <c r="K1738" s="30"/>
      <c r="L1738" s="30"/>
    </row>
    <row r="1739" spans="7:12" x14ac:dyDescent="0.25">
      <c r="G1739" s="30"/>
      <c r="H1739" s="30"/>
      <c r="I1739" s="30"/>
      <c r="J1739" s="30"/>
      <c r="K1739" s="30"/>
      <c r="L1739" s="30"/>
    </row>
    <row r="1740" spans="7:12" x14ac:dyDescent="0.25">
      <c r="G1740" s="30"/>
      <c r="H1740" s="30"/>
      <c r="I1740" s="30"/>
      <c r="J1740" s="30"/>
      <c r="K1740" s="30"/>
      <c r="L1740" s="30"/>
    </row>
    <row r="1741" spans="7:12" x14ac:dyDescent="0.25">
      <c r="G1741" s="30"/>
      <c r="H1741" s="30"/>
      <c r="I1741" s="30"/>
      <c r="J1741" s="30"/>
      <c r="K1741" s="30"/>
      <c r="L1741" s="30"/>
    </row>
    <row r="1742" spans="7:12" x14ac:dyDescent="0.25">
      <c r="G1742" s="30"/>
      <c r="H1742" s="30"/>
      <c r="I1742" s="30"/>
      <c r="J1742" s="30"/>
      <c r="K1742" s="30"/>
      <c r="L1742" s="30"/>
    </row>
    <row r="1743" spans="7:12" x14ac:dyDescent="0.25">
      <c r="G1743" s="30"/>
      <c r="H1743" s="30"/>
      <c r="I1743" s="30"/>
      <c r="J1743" s="30"/>
      <c r="K1743" s="30"/>
      <c r="L1743" s="30"/>
    </row>
    <row r="1744" spans="7:12" x14ac:dyDescent="0.25">
      <c r="G1744" s="30"/>
      <c r="H1744" s="30"/>
      <c r="I1744" s="30"/>
      <c r="J1744" s="30"/>
      <c r="K1744" s="30"/>
      <c r="L1744" s="30"/>
    </row>
    <row r="1745" spans="7:12" x14ac:dyDescent="0.25">
      <c r="G1745" s="30"/>
      <c r="H1745" s="30"/>
      <c r="I1745" s="30"/>
      <c r="J1745" s="30"/>
      <c r="K1745" s="30"/>
      <c r="L1745" s="30"/>
    </row>
    <row r="1746" spans="7:12" x14ac:dyDescent="0.25">
      <c r="G1746" s="30"/>
      <c r="H1746" s="30"/>
      <c r="I1746" s="30"/>
      <c r="J1746" s="30"/>
      <c r="K1746" s="30"/>
      <c r="L1746" s="30"/>
    </row>
    <row r="1747" spans="7:12" x14ac:dyDescent="0.25">
      <c r="G1747" s="30"/>
      <c r="H1747" s="30"/>
      <c r="I1747" s="30"/>
      <c r="J1747" s="30"/>
      <c r="K1747" s="30"/>
      <c r="L1747" s="30"/>
    </row>
    <row r="1748" spans="7:12" x14ac:dyDescent="0.25">
      <c r="G1748" s="30"/>
      <c r="H1748" s="30"/>
      <c r="I1748" s="30"/>
      <c r="J1748" s="30"/>
      <c r="K1748" s="30"/>
      <c r="L1748" s="30"/>
    </row>
    <row r="1749" spans="7:12" x14ac:dyDescent="0.25">
      <c r="G1749" s="30"/>
      <c r="H1749" s="30"/>
      <c r="I1749" s="30"/>
      <c r="J1749" s="30"/>
      <c r="K1749" s="30"/>
      <c r="L1749" s="30"/>
    </row>
    <row r="1750" spans="7:12" x14ac:dyDescent="0.25">
      <c r="G1750" s="30"/>
      <c r="H1750" s="30"/>
      <c r="I1750" s="30"/>
      <c r="J1750" s="30"/>
      <c r="K1750" s="30"/>
      <c r="L1750" s="30"/>
    </row>
    <row r="1751" spans="7:12" x14ac:dyDescent="0.25">
      <c r="G1751" s="30"/>
      <c r="H1751" s="30"/>
      <c r="I1751" s="30"/>
      <c r="J1751" s="30"/>
      <c r="K1751" s="30"/>
      <c r="L1751" s="30"/>
    </row>
    <row r="1752" spans="7:12" x14ac:dyDescent="0.25">
      <c r="G1752" s="30"/>
      <c r="H1752" s="30"/>
      <c r="I1752" s="30"/>
      <c r="J1752" s="30"/>
      <c r="K1752" s="30"/>
      <c r="L1752" s="30"/>
    </row>
    <row r="1753" spans="7:12" x14ac:dyDescent="0.25">
      <c r="G1753" s="30"/>
      <c r="H1753" s="30"/>
      <c r="I1753" s="30"/>
      <c r="J1753" s="30"/>
      <c r="K1753" s="30"/>
      <c r="L1753" s="30"/>
    </row>
    <row r="1754" spans="7:12" x14ac:dyDescent="0.25">
      <c r="G1754" s="30"/>
      <c r="H1754" s="30"/>
      <c r="I1754" s="30"/>
      <c r="J1754" s="30"/>
      <c r="K1754" s="30"/>
      <c r="L1754" s="30"/>
    </row>
    <row r="1755" spans="7:12" x14ac:dyDescent="0.25">
      <c r="G1755" s="30"/>
      <c r="H1755" s="30"/>
      <c r="I1755" s="30"/>
      <c r="J1755" s="30"/>
      <c r="K1755" s="30"/>
      <c r="L1755" s="30"/>
    </row>
    <row r="1756" spans="7:12" x14ac:dyDescent="0.25">
      <c r="G1756" s="30"/>
      <c r="H1756" s="30"/>
      <c r="I1756" s="30"/>
      <c r="J1756" s="30"/>
      <c r="K1756" s="30"/>
      <c r="L1756" s="30"/>
    </row>
    <row r="1757" spans="7:12" x14ac:dyDescent="0.25">
      <c r="G1757" s="30"/>
      <c r="H1757" s="30"/>
      <c r="I1757" s="30"/>
      <c r="J1757" s="30"/>
      <c r="K1757" s="30"/>
      <c r="L1757" s="30"/>
    </row>
    <row r="1758" spans="7:12" x14ac:dyDescent="0.25">
      <c r="G1758" s="30"/>
      <c r="H1758" s="30"/>
      <c r="I1758" s="30"/>
      <c r="J1758" s="30"/>
      <c r="K1758" s="30"/>
      <c r="L1758" s="30"/>
    </row>
    <row r="1759" spans="7:12" x14ac:dyDescent="0.25">
      <c r="G1759" s="30"/>
      <c r="H1759" s="30"/>
      <c r="I1759" s="30"/>
      <c r="J1759" s="30"/>
      <c r="K1759" s="30"/>
      <c r="L1759" s="30"/>
    </row>
    <row r="1760" spans="7:12" x14ac:dyDescent="0.25">
      <c r="G1760" s="30"/>
      <c r="H1760" s="30"/>
      <c r="I1760" s="30"/>
      <c r="J1760" s="30"/>
      <c r="K1760" s="30"/>
      <c r="L1760" s="30"/>
    </row>
    <row r="1761" spans="7:12" x14ac:dyDescent="0.25">
      <c r="G1761" s="30"/>
      <c r="H1761" s="30"/>
      <c r="I1761" s="30"/>
      <c r="J1761" s="30"/>
      <c r="K1761" s="30"/>
      <c r="L1761" s="30"/>
    </row>
    <row r="1762" spans="7:12" x14ac:dyDescent="0.25">
      <c r="G1762" s="30"/>
      <c r="H1762" s="30"/>
      <c r="I1762" s="30"/>
      <c r="J1762" s="30"/>
      <c r="K1762" s="30"/>
      <c r="L1762" s="30"/>
    </row>
    <row r="1763" spans="7:12" x14ac:dyDescent="0.25">
      <c r="G1763" s="30"/>
      <c r="H1763" s="30"/>
      <c r="I1763" s="30"/>
      <c r="J1763" s="30"/>
      <c r="K1763" s="30"/>
      <c r="L1763" s="30"/>
    </row>
    <row r="1764" spans="7:12" x14ac:dyDescent="0.25">
      <c r="G1764" s="30"/>
      <c r="H1764" s="30"/>
      <c r="I1764" s="30"/>
      <c r="J1764" s="30"/>
      <c r="K1764" s="30"/>
      <c r="L1764" s="30"/>
    </row>
    <row r="1765" spans="7:12" x14ac:dyDescent="0.25">
      <c r="G1765" s="30"/>
      <c r="H1765" s="30"/>
      <c r="I1765" s="30"/>
      <c r="J1765" s="30"/>
      <c r="K1765" s="30"/>
      <c r="L1765" s="30"/>
    </row>
    <row r="1766" spans="7:12" x14ac:dyDescent="0.25">
      <c r="G1766" s="30"/>
      <c r="H1766" s="30"/>
      <c r="I1766" s="30"/>
      <c r="J1766" s="30"/>
      <c r="K1766" s="30"/>
      <c r="L1766" s="30"/>
    </row>
    <row r="1767" spans="7:12" x14ac:dyDescent="0.25">
      <c r="G1767" s="30"/>
      <c r="H1767" s="30"/>
      <c r="I1767" s="30"/>
      <c r="J1767" s="30"/>
      <c r="K1767" s="30"/>
      <c r="L1767" s="30"/>
    </row>
    <row r="1768" spans="7:12" x14ac:dyDescent="0.25">
      <c r="G1768" s="30"/>
      <c r="H1768" s="30"/>
      <c r="I1768" s="30"/>
      <c r="J1768" s="30"/>
      <c r="K1768" s="30"/>
      <c r="L1768" s="30"/>
    </row>
    <row r="1769" spans="7:12" x14ac:dyDescent="0.25">
      <c r="G1769" s="30"/>
      <c r="H1769" s="30"/>
      <c r="I1769" s="30"/>
      <c r="J1769" s="30"/>
      <c r="K1769" s="30"/>
      <c r="L1769" s="30"/>
    </row>
    <row r="1770" spans="7:12" x14ac:dyDescent="0.25">
      <c r="G1770" s="30"/>
      <c r="H1770" s="30"/>
      <c r="I1770" s="30"/>
      <c r="J1770" s="30"/>
      <c r="K1770" s="30"/>
      <c r="L1770" s="30"/>
    </row>
    <row r="1771" spans="7:12" x14ac:dyDescent="0.25">
      <c r="G1771" s="30"/>
      <c r="H1771" s="30"/>
      <c r="I1771" s="30"/>
      <c r="J1771" s="30"/>
      <c r="K1771" s="30"/>
      <c r="L1771" s="30"/>
    </row>
    <row r="1772" spans="7:12" x14ac:dyDescent="0.25">
      <c r="G1772" s="30"/>
      <c r="H1772" s="30"/>
      <c r="I1772" s="30"/>
      <c r="J1772" s="30"/>
      <c r="K1772" s="30"/>
      <c r="L1772" s="30"/>
    </row>
    <row r="1773" spans="7:12" x14ac:dyDescent="0.25">
      <c r="G1773" s="30"/>
      <c r="H1773" s="30"/>
      <c r="I1773" s="30"/>
      <c r="J1773" s="30"/>
      <c r="K1773" s="30"/>
      <c r="L1773" s="30"/>
    </row>
    <row r="1774" spans="7:12" x14ac:dyDescent="0.25">
      <c r="G1774" s="30"/>
      <c r="H1774" s="30"/>
      <c r="I1774" s="30"/>
      <c r="J1774" s="30"/>
      <c r="K1774" s="30"/>
      <c r="L1774" s="30"/>
    </row>
    <row r="1775" spans="7:12" x14ac:dyDescent="0.25">
      <c r="G1775" s="30"/>
      <c r="H1775" s="30"/>
      <c r="I1775" s="30"/>
      <c r="J1775" s="30"/>
      <c r="K1775" s="30"/>
      <c r="L1775" s="30"/>
    </row>
    <row r="1776" spans="7:12" x14ac:dyDescent="0.25">
      <c r="G1776" s="30"/>
      <c r="H1776" s="30"/>
      <c r="I1776" s="30"/>
      <c r="J1776" s="30"/>
      <c r="K1776" s="30"/>
      <c r="L1776" s="30"/>
    </row>
    <row r="1777" spans="7:12" x14ac:dyDescent="0.25">
      <c r="G1777" s="30"/>
      <c r="H1777" s="30"/>
      <c r="I1777" s="30"/>
      <c r="J1777" s="30"/>
      <c r="K1777" s="30"/>
      <c r="L1777" s="30"/>
    </row>
    <row r="1778" spans="7:12" x14ac:dyDescent="0.25">
      <c r="G1778" s="30"/>
      <c r="H1778" s="30"/>
      <c r="I1778" s="30"/>
      <c r="J1778" s="30"/>
      <c r="K1778" s="30"/>
      <c r="L1778" s="30"/>
    </row>
    <row r="1779" spans="7:12" x14ac:dyDescent="0.25">
      <c r="G1779" s="30"/>
      <c r="H1779" s="30"/>
      <c r="I1779" s="30"/>
      <c r="J1779" s="30"/>
      <c r="K1779" s="30"/>
      <c r="L1779" s="30"/>
    </row>
    <row r="1780" spans="7:12" x14ac:dyDescent="0.25">
      <c r="G1780" s="30"/>
      <c r="H1780" s="30"/>
      <c r="I1780" s="30"/>
      <c r="J1780" s="30"/>
      <c r="K1780" s="30"/>
      <c r="L1780" s="30"/>
    </row>
    <row r="1781" spans="7:12" x14ac:dyDescent="0.25">
      <c r="G1781" s="30"/>
      <c r="H1781" s="30"/>
      <c r="I1781" s="30"/>
      <c r="J1781" s="30"/>
      <c r="K1781" s="30"/>
      <c r="L1781" s="30"/>
    </row>
    <row r="1782" spans="7:12" x14ac:dyDescent="0.25">
      <c r="G1782" s="30"/>
      <c r="H1782" s="30"/>
      <c r="I1782" s="30"/>
      <c r="J1782" s="30"/>
      <c r="K1782" s="30"/>
      <c r="L1782" s="30"/>
    </row>
    <row r="1783" spans="7:12" x14ac:dyDescent="0.25">
      <c r="G1783" s="30"/>
      <c r="H1783" s="30"/>
      <c r="I1783" s="30"/>
      <c r="J1783" s="30"/>
      <c r="K1783" s="30"/>
      <c r="L1783" s="30"/>
    </row>
    <row r="1784" spans="7:12" x14ac:dyDescent="0.25">
      <c r="G1784" s="30"/>
      <c r="H1784" s="30"/>
      <c r="I1784" s="30"/>
      <c r="J1784" s="30"/>
      <c r="K1784" s="30"/>
      <c r="L1784" s="30"/>
    </row>
    <row r="1785" spans="7:12" x14ac:dyDescent="0.25">
      <c r="G1785" s="30"/>
      <c r="H1785" s="30"/>
      <c r="I1785" s="30"/>
      <c r="J1785" s="30"/>
      <c r="K1785" s="30"/>
      <c r="L1785" s="30"/>
    </row>
    <row r="1786" spans="7:12" x14ac:dyDescent="0.25">
      <c r="G1786" s="30"/>
      <c r="H1786" s="30"/>
      <c r="I1786" s="30"/>
      <c r="J1786" s="30"/>
      <c r="K1786" s="30"/>
      <c r="L1786" s="30"/>
    </row>
    <row r="1787" spans="7:12" x14ac:dyDescent="0.25">
      <c r="G1787" s="30"/>
      <c r="H1787" s="30"/>
      <c r="I1787" s="30"/>
      <c r="J1787" s="30"/>
      <c r="K1787" s="30"/>
      <c r="L1787" s="30"/>
    </row>
    <row r="1788" spans="7:12" x14ac:dyDescent="0.25">
      <c r="G1788" s="30"/>
      <c r="H1788" s="30"/>
      <c r="I1788" s="30"/>
      <c r="J1788" s="30"/>
      <c r="K1788" s="30"/>
      <c r="L1788" s="30"/>
    </row>
    <row r="1789" spans="7:12" x14ac:dyDescent="0.25">
      <c r="G1789" s="30"/>
      <c r="H1789" s="30"/>
      <c r="I1789" s="30"/>
      <c r="J1789" s="30"/>
      <c r="K1789" s="30"/>
      <c r="L1789" s="30"/>
    </row>
    <row r="1790" spans="7:12" x14ac:dyDescent="0.25">
      <c r="G1790" s="30"/>
      <c r="H1790" s="30"/>
      <c r="I1790" s="30"/>
      <c r="J1790" s="30"/>
      <c r="K1790" s="30"/>
      <c r="L1790" s="30"/>
    </row>
    <row r="1791" spans="7:12" x14ac:dyDescent="0.25">
      <c r="G1791" s="30"/>
      <c r="H1791" s="30"/>
      <c r="I1791" s="30"/>
      <c r="J1791" s="30"/>
      <c r="K1791" s="30"/>
      <c r="L1791" s="30"/>
    </row>
    <row r="1792" spans="7:12" x14ac:dyDescent="0.25">
      <c r="G1792" s="30"/>
      <c r="H1792" s="30"/>
      <c r="I1792" s="30"/>
      <c r="J1792" s="30"/>
      <c r="K1792" s="30"/>
      <c r="L1792" s="30"/>
    </row>
    <row r="1793" spans="7:12" x14ac:dyDescent="0.25">
      <c r="G1793" s="30"/>
      <c r="H1793" s="30"/>
      <c r="I1793" s="30"/>
      <c r="J1793" s="30"/>
      <c r="K1793" s="30"/>
      <c r="L1793" s="30"/>
    </row>
    <row r="1794" spans="7:12" x14ac:dyDescent="0.25">
      <c r="G1794" s="30"/>
      <c r="H1794" s="30"/>
      <c r="I1794" s="30"/>
      <c r="J1794" s="30"/>
      <c r="K1794" s="30"/>
      <c r="L1794" s="30"/>
    </row>
    <row r="1795" spans="7:12" x14ac:dyDescent="0.25">
      <c r="G1795" s="30"/>
      <c r="H1795" s="30"/>
      <c r="I1795" s="30"/>
      <c r="J1795" s="30"/>
      <c r="K1795" s="30"/>
      <c r="L1795" s="30"/>
    </row>
    <row r="1796" spans="7:12" x14ac:dyDescent="0.25">
      <c r="G1796" s="30"/>
      <c r="H1796" s="30"/>
      <c r="I1796" s="30"/>
      <c r="J1796" s="30"/>
      <c r="K1796" s="30"/>
      <c r="L1796" s="30"/>
    </row>
    <row r="1797" spans="7:12" x14ac:dyDescent="0.25">
      <c r="G1797" s="30"/>
      <c r="H1797" s="30"/>
      <c r="I1797" s="30"/>
      <c r="J1797" s="30"/>
      <c r="K1797" s="30"/>
      <c r="L1797" s="30"/>
    </row>
    <row r="1798" spans="7:12" x14ac:dyDescent="0.25">
      <c r="G1798" s="30"/>
      <c r="H1798" s="30"/>
      <c r="I1798" s="30"/>
      <c r="J1798" s="30"/>
      <c r="K1798" s="30"/>
      <c r="L1798" s="30"/>
    </row>
    <row r="1799" spans="7:12" x14ac:dyDescent="0.25">
      <c r="G1799" s="30"/>
      <c r="H1799" s="30"/>
      <c r="I1799" s="30"/>
      <c r="J1799" s="30"/>
      <c r="K1799" s="30"/>
      <c r="L1799" s="30"/>
    </row>
    <row r="1800" spans="7:12" x14ac:dyDescent="0.25">
      <c r="G1800" s="30"/>
      <c r="H1800" s="30"/>
      <c r="I1800" s="30"/>
      <c r="J1800" s="30"/>
      <c r="K1800" s="30"/>
      <c r="L1800" s="30"/>
    </row>
    <row r="1801" spans="7:12" x14ac:dyDescent="0.25">
      <c r="G1801" s="30"/>
      <c r="H1801" s="30"/>
      <c r="I1801" s="30"/>
      <c r="J1801" s="30"/>
      <c r="K1801" s="30"/>
      <c r="L1801" s="30"/>
    </row>
    <row r="1802" spans="7:12" x14ac:dyDescent="0.25">
      <c r="G1802" s="30"/>
      <c r="H1802" s="30"/>
      <c r="I1802" s="30"/>
      <c r="J1802" s="30"/>
      <c r="K1802" s="30"/>
      <c r="L1802" s="30"/>
    </row>
    <row r="1803" spans="7:12" x14ac:dyDescent="0.25">
      <c r="G1803" s="30"/>
      <c r="H1803" s="30"/>
      <c r="I1803" s="30"/>
      <c r="J1803" s="30"/>
      <c r="K1803" s="30"/>
      <c r="L1803" s="30"/>
    </row>
    <row r="1804" spans="7:12" x14ac:dyDescent="0.25">
      <c r="G1804" s="30"/>
      <c r="H1804" s="30"/>
      <c r="I1804" s="30"/>
      <c r="J1804" s="30"/>
      <c r="K1804" s="30"/>
      <c r="L1804" s="30"/>
    </row>
    <row r="1805" spans="7:12" x14ac:dyDescent="0.25">
      <c r="G1805" s="30"/>
      <c r="H1805" s="30"/>
      <c r="I1805" s="30"/>
      <c r="J1805" s="30"/>
      <c r="K1805" s="30"/>
      <c r="L1805" s="30"/>
    </row>
    <row r="1806" spans="7:12" x14ac:dyDescent="0.25">
      <c r="G1806" s="30"/>
      <c r="H1806" s="30"/>
      <c r="I1806" s="30"/>
      <c r="J1806" s="30"/>
      <c r="K1806" s="30"/>
      <c r="L1806" s="30"/>
    </row>
    <row r="1807" spans="7:12" x14ac:dyDescent="0.25">
      <c r="G1807" s="30"/>
      <c r="H1807" s="30"/>
      <c r="I1807" s="30"/>
      <c r="J1807" s="30"/>
      <c r="K1807" s="30"/>
      <c r="L1807" s="30"/>
    </row>
    <row r="1808" spans="7:12" x14ac:dyDescent="0.25">
      <c r="G1808" s="30"/>
      <c r="H1808" s="30"/>
      <c r="I1808" s="30"/>
      <c r="J1808" s="30"/>
      <c r="K1808" s="30"/>
      <c r="L1808" s="30"/>
    </row>
    <row r="1809" spans="7:12" x14ac:dyDescent="0.25">
      <c r="G1809" s="30"/>
      <c r="H1809" s="30"/>
      <c r="I1809" s="30"/>
      <c r="J1809" s="30"/>
      <c r="K1809" s="30"/>
      <c r="L1809" s="30"/>
    </row>
    <row r="1810" spans="7:12" x14ac:dyDescent="0.25">
      <c r="G1810" s="30"/>
      <c r="H1810" s="30"/>
      <c r="I1810" s="30"/>
      <c r="J1810" s="30"/>
      <c r="K1810" s="30"/>
      <c r="L1810" s="30"/>
    </row>
    <row r="1811" spans="7:12" x14ac:dyDescent="0.25">
      <c r="G1811" s="30"/>
      <c r="H1811" s="30"/>
      <c r="I1811" s="30"/>
      <c r="J1811" s="30"/>
      <c r="K1811" s="30"/>
      <c r="L1811" s="30"/>
    </row>
    <row r="1812" spans="7:12" x14ac:dyDescent="0.25">
      <c r="G1812" s="30"/>
      <c r="H1812" s="30"/>
      <c r="I1812" s="30"/>
      <c r="J1812" s="30"/>
      <c r="K1812" s="30"/>
      <c r="L1812" s="30"/>
    </row>
    <row r="1813" spans="7:12" x14ac:dyDescent="0.25">
      <c r="G1813" s="30"/>
      <c r="H1813" s="30"/>
      <c r="I1813" s="30"/>
      <c r="J1813" s="30"/>
      <c r="K1813" s="30"/>
      <c r="L1813" s="30"/>
    </row>
    <row r="1814" spans="7:12" x14ac:dyDescent="0.25">
      <c r="G1814" s="30"/>
      <c r="H1814" s="30"/>
      <c r="I1814" s="30"/>
      <c r="J1814" s="30"/>
      <c r="K1814" s="30"/>
      <c r="L1814" s="30"/>
    </row>
    <row r="1815" spans="7:12" x14ac:dyDescent="0.25">
      <c r="G1815" s="30"/>
      <c r="H1815" s="30"/>
      <c r="I1815" s="30"/>
      <c r="J1815" s="30"/>
      <c r="K1815" s="30"/>
      <c r="L1815" s="30"/>
    </row>
    <row r="1816" spans="7:12" x14ac:dyDescent="0.25">
      <c r="G1816" s="30"/>
      <c r="H1816" s="30"/>
      <c r="I1816" s="30"/>
      <c r="J1816" s="30"/>
      <c r="K1816" s="30"/>
      <c r="L1816" s="30"/>
    </row>
    <row r="1817" spans="7:12" x14ac:dyDescent="0.25">
      <c r="G1817" s="30"/>
      <c r="H1817" s="30"/>
      <c r="I1817" s="30"/>
      <c r="J1817" s="30"/>
      <c r="K1817" s="30"/>
      <c r="L1817" s="30"/>
    </row>
    <row r="1818" spans="7:12" x14ac:dyDescent="0.25">
      <c r="G1818" s="30"/>
      <c r="H1818" s="30"/>
      <c r="I1818" s="30"/>
      <c r="J1818" s="30"/>
      <c r="K1818" s="30"/>
      <c r="L1818" s="30"/>
    </row>
    <row r="1819" spans="7:12" x14ac:dyDescent="0.25">
      <c r="G1819" s="30"/>
      <c r="H1819" s="30"/>
      <c r="I1819" s="30"/>
      <c r="J1819" s="30"/>
      <c r="K1819" s="30"/>
      <c r="L1819" s="30"/>
    </row>
    <row r="1820" spans="7:12" x14ac:dyDescent="0.25">
      <c r="G1820" s="30"/>
      <c r="H1820" s="30"/>
      <c r="I1820" s="30"/>
      <c r="J1820" s="30"/>
      <c r="K1820" s="30"/>
      <c r="L1820" s="30"/>
    </row>
    <row r="1821" spans="7:12" x14ac:dyDescent="0.25">
      <c r="G1821" s="30"/>
      <c r="H1821" s="30"/>
      <c r="I1821" s="30"/>
      <c r="J1821" s="30"/>
      <c r="K1821" s="30"/>
      <c r="L1821" s="30"/>
    </row>
    <row r="1822" spans="7:12" x14ac:dyDescent="0.25">
      <c r="G1822" s="30"/>
      <c r="H1822" s="30"/>
      <c r="I1822" s="30"/>
      <c r="J1822" s="30"/>
      <c r="K1822" s="30"/>
      <c r="L1822" s="30"/>
    </row>
    <row r="1823" spans="7:12" x14ac:dyDescent="0.25">
      <c r="G1823" s="30"/>
      <c r="H1823" s="30"/>
      <c r="I1823" s="30"/>
      <c r="J1823" s="30"/>
      <c r="K1823" s="30"/>
      <c r="L1823" s="30"/>
    </row>
    <row r="1824" spans="7:12" x14ac:dyDescent="0.25">
      <c r="G1824" s="30"/>
      <c r="H1824" s="30"/>
      <c r="I1824" s="30"/>
      <c r="J1824" s="30"/>
      <c r="K1824" s="30"/>
      <c r="L1824" s="30"/>
    </row>
    <row r="1825" spans="7:12" x14ac:dyDescent="0.25">
      <c r="G1825" s="30"/>
      <c r="H1825" s="30"/>
      <c r="I1825" s="30"/>
      <c r="J1825" s="30"/>
      <c r="K1825" s="30"/>
      <c r="L1825" s="30"/>
    </row>
    <row r="1826" spans="7:12" x14ac:dyDescent="0.25">
      <c r="G1826" s="30"/>
      <c r="H1826" s="30"/>
      <c r="I1826" s="30"/>
      <c r="J1826" s="30"/>
      <c r="K1826" s="30"/>
      <c r="L1826" s="30"/>
    </row>
    <row r="1827" spans="7:12" x14ac:dyDescent="0.25">
      <c r="G1827" s="30"/>
      <c r="H1827" s="30"/>
      <c r="I1827" s="30"/>
      <c r="J1827" s="30"/>
      <c r="K1827" s="30"/>
      <c r="L1827" s="30"/>
    </row>
    <row r="1828" spans="7:12" x14ac:dyDescent="0.25">
      <c r="G1828" s="30"/>
      <c r="H1828" s="30"/>
      <c r="I1828" s="30"/>
      <c r="J1828" s="30"/>
      <c r="K1828" s="30"/>
      <c r="L1828" s="30"/>
    </row>
    <row r="1829" spans="7:12" x14ac:dyDescent="0.25">
      <c r="G1829" s="30"/>
      <c r="H1829" s="30"/>
      <c r="I1829" s="30"/>
      <c r="J1829" s="30"/>
      <c r="K1829" s="30"/>
      <c r="L1829" s="30"/>
    </row>
    <row r="1830" spans="7:12" x14ac:dyDescent="0.25">
      <c r="G1830" s="30"/>
      <c r="H1830" s="30"/>
      <c r="I1830" s="30"/>
      <c r="J1830" s="30"/>
      <c r="K1830" s="30"/>
      <c r="L1830" s="30"/>
    </row>
    <row r="1831" spans="7:12" x14ac:dyDescent="0.25">
      <c r="G1831" s="30"/>
      <c r="H1831" s="30"/>
      <c r="I1831" s="30"/>
      <c r="J1831" s="30"/>
      <c r="K1831" s="30"/>
      <c r="L1831" s="30"/>
    </row>
    <row r="1832" spans="7:12" x14ac:dyDescent="0.25">
      <c r="G1832" s="30"/>
      <c r="H1832" s="30"/>
      <c r="I1832" s="30"/>
      <c r="J1832" s="30"/>
      <c r="K1832" s="30"/>
      <c r="L1832" s="30"/>
    </row>
    <row r="1833" spans="7:12" x14ac:dyDescent="0.25">
      <c r="G1833" s="30"/>
      <c r="H1833" s="30"/>
      <c r="I1833" s="30"/>
      <c r="J1833" s="30"/>
      <c r="K1833" s="30"/>
      <c r="L1833" s="30"/>
    </row>
    <row r="1834" spans="7:12" x14ac:dyDescent="0.25">
      <c r="G1834" s="30"/>
      <c r="H1834" s="30"/>
      <c r="I1834" s="30"/>
      <c r="J1834" s="30"/>
      <c r="K1834" s="30"/>
      <c r="L1834" s="30"/>
    </row>
    <row r="1835" spans="7:12" x14ac:dyDescent="0.25">
      <c r="G1835" s="30"/>
      <c r="H1835" s="30"/>
      <c r="I1835" s="30"/>
      <c r="J1835" s="30"/>
      <c r="K1835" s="30"/>
      <c r="L1835" s="30"/>
    </row>
    <row r="1836" spans="7:12" x14ac:dyDescent="0.25">
      <c r="G1836" s="30"/>
      <c r="H1836" s="30"/>
      <c r="I1836" s="30"/>
      <c r="J1836" s="30"/>
      <c r="K1836" s="30"/>
      <c r="L1836" s="30"/>
    </row>
    <row r="1837" spans="7:12" x14ac:dyDescent="0.25">
      <c r="G1837" s="30"/>
      <c r="H1837" s="30"/>
      <c r="I1837" s="30"/>
      <c r="J1837" s="30"/>
      <c r="K1837" s="30"/>
      <c r="L1837" s="30"/>
    </row>
    <row r="1838" spans="7:12" x14ac:dyDescent="0.25">
      <c r="G1838" s="30"/>
      <c r="H1838" s="30"/>
      <c r="I1838" s="30"/>
      <c r="J1838" s="30"/>
      <c r="K1838" s="30"/>
      <c r="L1838" s="30"/>
    </row>
    <row r="1839" spans="7:12" x14ac:dyDescent="0.25">
      <c r="G1839" s="30"/>
      <c r="H1839" s="30"/>
      <c r="I1839" s="30"/>
      <c r="J1839" s="30"/>
      <c r="K1839" s="30"/>
      <c r="L1839" s="30"/>
    </row>
    <row r="1840" spans="7:12" x14ac:dyDescent="0.25">
      <c r="G1840" s="30"/>
      <c r="H1840" s="30"/>
      <c r="I1840" s="30"/>
      <c r="J1840" s="30"/>
      <c r="K1840" s="30"/>
      <c r="L1840" s="30"/>
    </row>
    <row r="1841" spans="7:12" x14ac:dyDescent="0.25">
      <c r="G1841" s="30"/>
      <c r="H1841" s="30"/>
      <c r="I1841" s="30"/>
      <c r="J1841" s="30"/>
      <c r="K1841" s="30"/>
      <c r="L1841" s="30"/>
    </row>
    <row r="1842" spans="7:12" x14ac:dyDescent="0.25">
      <c r="G1842" s="30"/>
      <c r="H1842" s="30"/>
      <c r="I1842" s="30"/>
      <c r="J1842" s="30"/>
      <c r="K1842" s="30"/>
      <c r="L1842" s="30"/>
    </row>
    <row r="1843" spans="7:12" x14ac:dyDescent="0.25">
      <c r="G1843" s="30"/>
      <c r="H1843" s="30"/>
      <c r="I1843" s="30"/>
      <c r="J1843" s="30"/>
      <c r="K1843" s="30"/>
      <c r="L1843" s="30"/>
    </row>
    <row r="1844" spans="7:12" x14ac:dyDescent="0.25">
      <c r="G1844" s="30"/>
      <c r="H1844" s="30"/>
      <c r="I1844" s="30"/>
      <c r="J1844" s="30"/>
      <c r="K1844" s="30"/>
      <c r="L1844" s="30"/>
    </row>
    <row r="1845" spans="7:12" x14ac:dyDescent="0.25">
      <c r="G1845" s="30"/>
      <c r="H1845" s="30"/>
      <c r="I1845" s="30"/>
      <c r="J1845" s="30"/>
      <c r="K1845" s="30"/>
      <c r="L1845" s="30"/>
    </row>
    <row r="1846" spans="7:12" x14ac:dyDescent="0.25">
      <c r="G1846" s="30"/>
      <c r="H1846" s="30"/>
      <c r="I1846" s="30"/>
      <c r="J1846" s="30"/>
      <c r="K1846" s="30"/>
      <c r="L1846" s="30"/>
    </row>
    <row r="1847" spans="7:12" x14ac:dyDescent="0.25">
      <c r="G1847" s="30"/>
      <c r="H1847" s="30"/>
      <c r="I1847" s="30"/>
      <c r="J1847" s="30"/>
      <c r="K1847" s="30"/>
      <c r="L1847" s="30"/>
    </row>
    <row r="1848" spans="7:12" x14ac:dyDescent="0.25">
      <c r="G1848" s="30"/>
      <c r="H1848" s="30"/>
      <c r="I1848" s="30"/>
      <c r="J1848" s="30"/>
      <c r="K1848" s="30"/>
      <c r="L1848" s="30"/>
    </row>
    <row r="1849" spans="7:12" x14ac:dyDescent="0.25">
      <c r="G1849" s="30"/>
      <c r="H1849" s="30"/>
      <c r="I1849" s="30"/>
      <c r="J1849" s="30"/>
      <c r="K1849" s="30"/>
      <c r="L1849" s="30"/>
    </row>
    <row r="1850" spans="7:12" x14ac:dyDescent="0.25">
      <c r="G1850" s="30"/>
      <c r="H1850" s="30"/>
      <c r="I1850" s="30"/>
      <c r="J1850" s="30"/>
      <c r="K1850" s="30"/>
      <c r="L1850" s="30"/>
    </row>
    <row r="1851" spans="7:12" x14ac:dyDescent="0.25">
      <c r="G1851" s="30"/>
      <c r="H1851" s="30"/>
      <c r="I1851" s="30"/>
      <c r="J1851" s="30"/>
      <c r="K1851" s="30"/>
      <c r="L1851" s="30"/>
    </row>
    <row r="1852" spans="7:12" x14ac:dyDescent="0.25">
      <c r="G1852" s="30"/>
      <c r="H1852" s="30"/>
      <c r="I1852" s="30"/>
      <c r="J1852" s="30"/>
      <c r="K1852" s="30"/>
      <c r="L1852" s="30"/>
    </row>
    <row r="1853" spans="7:12" x14ac:dyDescent="0.25">
      <c r="G1853" s="30"/>
      <c r="H1853" s="30"/>
      <c r="I1853" s="30"/>
      <c r="J1853" s="30"/>
      <c r="K1853" s="30"/>
      <c r="L1853" s="30"/>
    </row>
    <row r="1854" spans="7:12" x14ac:dyDescent="0.25">
      <c r="G1854" s="30"/>
      <c r="H1854" s="30"/>
      <c r="I1854" s="30"/>
      <c r="J1854" s="30"/>
      <c r="K1854" s="30"/>
      <c r="L1854" s="30"/>
    </row>
    <row r="1855" spans="7:12" x14ac:dyDescent="0.25">
      <c r="G1855" s="30"/>
      <c r="H1855" s="30"/>
      <c r="I1855" s="30"/>
      <c r="J1855" s="30"/>
      <c r="K1855" s="30"/>
      <c r="L1855" s="30"/>
    </row>
    <row r="1856" spans="7:12" x14ac:dyDescent="0.25">
      <c r="G1856" s="30"/>
      <c r="H1856" s="30"/>
      <c r="I1856" s="30"/>
      <c r="J1856" s="30"/>
      <c r="K1856" s="30"/>
      <c r="L1856" s="30"/>
    </row>
    <row r="1857" spans="7:12" x14ac:dyDescent="0.25">
      <c r="G1857" s="30"/>
      <c r="H1857" s="30"/>
      <c r="I1857" s="30"/>
      <c r="J1857" s="30"/>
      <c r="K1857" s="30"/>
      <c r="L1857" s="30"/>
    </row>
    <row r="1858" spans="7:12" x14ac:dyDescent="0.25">
      <c r="G1858" s="30"/>
      <c r="H1858" s="30"/>
      <c r="I1858" s="30"/>
      <c r="J1858" s="30"/>
      <c r="K1858" s="30"/>
      <c r="L1858" s="30"/>
    </row>
    <row r="1859" spans="7:12" x14ac:dyDescent="0.25">
      <c r="G1859" s="30"/>
      <c r="H1859" s="30"/>
      <c r="I1859" s="30"/>
      <c r="J1859" s="30"/>
      <c r="K1859" s="30"/>
      <c r="L1859" s="30"/>
    </row>
    <row r="1860" spans="7:12" x14ac:dyDescent="0.25">
      <c r="G1860" s="30"/>
      <c r="H1860" s="30"/>
      <c r="I1860" s="30"/>
      <c r="J1860" s="30"/>
      <c r="K1860" s="30"/>
      <c r="L1860" s="30"/>
    </row>
    <row r="1861" spans="7:12" x14ac:dyDescent="0.25">
      <c r="G1861" s="30"/>
      <c r="H1861" s="30"/>
      <c r="I1861" s="30"/>
      <c r="J1861" s="30"/>
      <c r="K1861" s="30"/>
      <c r="L1861" s="30"/>
    </row>
    <row r="1862" spans="7:12" x14ac:dyDescent="0.25">
      <c r="G1862" s="30"/>
      <c r="H1862" s="30"/>
      <c r="I1862" s="30"/>
      <c r="J1862" s="30"/>
      <c r="K1862" s="30"/>
      <c r="L1862" s="30"/>
    </row>
    <row r="1863" spans="7:12" x14ac:dyDescent="0.25">
      <c r="G1863" s="30"/>
      <c r="H1863" s="30"/>
      <c r="I1863" s="30"/>
      <c r="J1863" s="30"/>
      <c r="K1863" s="30"/>
      <c r="L1863" s="30"/>
    </row>
    <row r="1864" spans="7:12" x14ac:dyDescent="0.25">
      <c r="G1864" s="30"/>
      <c r="H1864" s="30"/>
      <c r="I1864" s="30"/>
      <c r="J1864" s="30"/>
      <c r="K1864" s="30"/>
      <c r="L1864" s="30"/>
    </row>
    <row r="1865" spans="7:12" x14ac:dyDescent="0.25">
      <c r="G1865" s="30"/>
      <c r="H1865" s="30"/>
      <c r="I1865" s="30"/>
      <c r="J1865" s="30"/>
      <c r="K1865" s="30"/>
      <c r="L1865" s="30"/>
    </row>
    <row r="1866" spans="7:12" x14ac:dyDescent="0.25">
      <c r="G1866" s="30"/>
      <c r="H1866" s="30"/>
      <c r="I1866" s="30"/>
      <c r="J1866" s="30"/>
      <c r="K1866" s="30"/>
      <c r="L1866" s="30"/>
    </row>
    <row r="1867" spans="7:12" x14ac:dyDescent="0.25">
      <c r="G1867" s="30"/>
      <c r="H1867" s="30"/>
      <c r="I1867" s="30"/>
      <c r="J1867" s="30"/>
      <c r="K1867" s="30"/>
      <c r="L1867" s="30"/>
    </row>
    <row r="1868" spans="7:12" x14ac:dyDescent="0.25">
      <c r="G1868" s="30"/>
      <c r="H1868" s="30"/>
      <c r="I1868" s="30"/>
      <c r="J1868" s="30"/>
      <c r="K1868" s="30"/>
      <c r="L1868" s="30"/>
    </row>
    <row r="1869" spans="7:12" x14ac:dyDescent="0.25">
      <c r="G1869" s="30"/>
      <c r="H1869" s="30"/>
      <c r="I1869" s="30"/>
      <c r="J1869" s="30"/>
      <c r="K1869" s="30"/>
      <c r="L1869" s="30"/>
    </row>
    <row r="1870" spans="7:12" x14ac:dyDescent="0.25">
      <c r="G1870" s="30"/>
      <c r="H1870" s="30"/>
      <c r="I1870" s="30"/>
      <c r="J1870" s="30"/>
      <c r="K1870" s="30"/>
      <c r="L1870" s="30"/>
    </row>
    <row r="1871" spans="7:12" x14ac:dyDescent="0.25">
      <c r="G1871" s="30"/>
      <c r="H1871" s="30"/>
      <c r="I1871" s="30"/>
      <c r="J1871" s="30"/>
      <c r="K1871" s="30"/>
      <c r="L1871" s="30"/>
    </row>
    <row r="1872" spans="7:12" x14ac:dyDescent="0.25">
      <c r="G1872" s="30"/>
      <c r="H1872" s="30"/>
      <c r="I1872" s="30"/>
      <c r="J1872" s="30"/>
      <c r="K1872" s="30"/>
      <c r="L1872" s="30"/>
    </row>
    <row r="1873" spans="7:12" x14ac:dyDescent="0.25">
      <c r="G1873" s="30"/>
      <c r="H1873" s="30"/>
      <c r="I1873" s="30"/>
      <c r="J1873" s="30"/>
      <c r="K1873" s="30"/>
      <c r="L1873" s="30"/>
    </row>
    <row r="1874" spans="7:12" x14ac:dyDescent="0.25">
      <c r="G1874" s="30"/>
      <c r="H1874" s="30"/>
      <c r="I1874" s="30"/>
      <c r="J1874" s="30"/>
      <c r="K1874" s="30"/>
      <c r="L1874" s="30"/>
    </row>
    <row r="1875" spans="7:12" x14ac:dyDescent="0.25">
      <c r="G1875" s="30"/>
      <c r="H1875" s="30"/>
      <c r="I1875" s="30"/>
      <c r="J1875" s="30"/>
      <c r="K1875" s="30"/>
      <c r="L1875" s="30"/>
    </row>
    <row r="1876" spans="7:12" x14ac:dyDescent="0.25">
      <c r="G1876" s="30"/>
      <c r="H1876" s="30"/>
      <c r="I1876" s="30"/>
      <c r="J1876" s="30"/>
      <c r="K1876" s="30"/>
      <c r="L1876" s="30"/>
    </row>
    <row r="1877" spans="7:12" x14ac:dyDescent="0.25">
      <c r="G1877" s="30"/>
      <c r="H1877" s="30"/>
      <c r="I1877" s="30"/>
      <c r="J1877" s="30"/>
      <c r="K1877" s="30"/>
      <c r="L1877" s="30"/>
    </row>
    <row r="1878" spans="7:12" x14ac:dyDescent="0.25">
      <c r="G1878" s="30"/>
      <c r="H1878" s="30"/>
      <c r="I1878" s="30"/>
      <c r="J1878" s="30"/>
      <c r="K1878" s="30"/>
      <c r="L1878" s="30"/>
    </row>
    <row r="1879" spans="7:12" x14ac:dyDescent="0.25">
      <c r="G1879" s="30"/>
      <c r="H1879" s="30"/>
      <c r="I1879" s="30"/>
      <c r="J1879" s="30"/>
      <c r="K1879" s="30"/>
      <c r="L1879" s="30"/>
    </row>
    <row r="1880" spans="7:12" x14ac:dyDescent="0.25">
      <c r="G1880" s="30"/>
      <c r="H1880" s="30"/>
      <c r="I1880" s="30"/>
      <c r="J1880" s="30"/>
      <c r="K1880" s="30"/>
      <c r="L1880" s="30"/>
    </row>
    <row r="1881" spans="7:12" x14ac:dyDescent="0.25">
      <c r="G1881" s="30"/>
      <c r="H1881" s="30"/>
      <c r="I1881" s="30"/>
      <c r="J1881" s="30"/>
      <c r="K1881" s="30"/>
      <c r="L1881" s="30"/>
    </row>
    <row r="1882" spans="7:12" x14ac:dyDescent="0.25">
      <c r="G1882" s="30"/>
      <c r="H1882" s="30"/>
      <c r="I1882" s="30"/>
      <c r="J1882" s="30"/>
      <c r="K1882" s="30"/>
      <c r="L1882" s="30"/>
    </row>
    <row r="1883" spans="7:12" x14ac:dyDescent="0.25">
      <c r="G1883" s="30"/>
      <c r="H1883" s="30"/>
      <c r="I1883" s="30"/>
      <c r="J1883" s="30"/>
      <c r="K1883" s="30"/>
      <c r="L1883" s="30"/>
    </row>
    <row r="1884" spans="7:12" x14ac:dyDescent="0.25">
      <c r="G1884" s="30"/>
      <c r="H1884" s="30"/>
      <c r="I1884" s="30"/>
      <c r="J1884" s="30"/>
      <c r="K1884" s="30"/>
      <c r="L1884" s="30"/>
    </row>
    <row r="1885" spans="7:12" x14ac:dyDescent="0.25">
      <c r="G1885" s="30"/>
      <c r="H1885" s="30"/>
      <c r="I1885" s="30"/>
      <c r="J1885" s="30"/>
      <c r="K1885" s="30"/>
      <c r="L1885" s="30"/>
    </row>
    <row r="1886" spans="7:12" x14ac:dyDescent="0.25">
      <c r="G1886" s="30"/>
      <c r="H1886" s="30"/>
      <c r="I1886" s="30"/>
      <c r="J1886" s="30"/>
      <c r="K1886" s="30"/>
      <c r="L1886" s="30"/>
    </row>
    <row r="1887" spans="7:12" x14ac:dyDescent="0.25">
      <c r="G1887" s="30"/>
      <c r="H1887" s="30"/>
      <c r="I1887" s="30"/>
      <c r="J1887" s="30"/>
      <c r="K1887" s="30"/>
      <c r="L1887" s="30"/>
    </row>
    <row r="1888" spans="7:12" x14ac:dyDescent="0.25">
      <c r="G1888" s="30"/>
      <c r="H1888" s="30"/>
      <c r="I1888" s="30"/>
      <c r="J1888" s="30"/>
      <c r="K1888" s="30"/>
      <c r="L1888" s="30"/>
    </row>
    <row r="1889" spans="7:12" x14ac:dyDescent="0.25">
      <c r="G1889" s="30"/>
      <c r="H1889" s="30"/>
      <c r="I1889" s="30"/>
      <c r="J1889" s="30"/>
      <c r="K1889" s="30"/>
      <c r="L1889" s="30"/>
    </row>
    <row r="1890" spans="7:12" x14ac:dyDescent="0.25">
      <c r="G1890" s="30"/>
      <c r="H1890" s="30"/>
      <c r="I1890" s="30"/>
      <c r="J1890" s="30"/>
      <c r="K1890" s="30"/>
      <c r="L1890" s="30"/>
    </row>
    <row r="1891" spans="7:12" x14ac:dyDescent="0.25">
      <c r="G1891" s="30"/>
      <c r="H1891" s="30"/>
      <c r="I1891" s="30"/>
      <c r="J1891" s="30"/>
      <c r="K1891" s="30"/>
      <c r="L1891" s="30"/>
    </row>
    <row r="1892" spans="7:12" x14ac:dyDescent="0.25">
      <c r="G1892" s="30"/>
      <c r="H1892" s="30"/>
      <c r="I1892" s="30"/>
      <c r="J1892" s="30"/>
      <c r="K1892" s="30"/>
      <c r="L1892" s="30"/>
    </row>
    <row r="1893" spans="7:12" x14ac:dyDescent="0.25">
      <c r="G1893" s="30"/>
      <c r="H1893" s="30"/>
      <c r="I1893" s="30"/>
      <c r="J1893" s="30"/>
      <c r="K1893" s="30"/>
      <c r="L1893" s="30"/>
    </row>
    <row r="1894" spans="7:12" x14ac:dyDescent="0.25">
      <c r="G1894" s="30"/>
      <c r="H1894" s="30"/>
      <c r="I1894" s="30"/>
      <c r="J1894" s="30"/>
      <c r="K1894" s="30"/>
      <c r="L1894" s="30"/>
    </row>
    <row r="1895" spans="7:12" x14ac:dyDescent="0.25">
      <c r="G1895" s="30"/>
      <c r="H1895" s="30"/>
      <c r="I1895" s="30"/>
      <c r="J1895" s="30"/>
      <c r="K1895" s="30"/>
      <c r="L1895" s="30"/>
    </row>
    <row r="1896" spans="7:12" x14ac:dyDescent="0.25">
      <c r="G1896" s="30"/>
      <c r="H1896" s="30"/>
      <c r="I1896" s="30"/>
      <c r="J1896" s="30"/>
      <c r="K1896" s="30"/>
      <c r="L1896" s="30"/>
    </row>
    <row r="1897" spans="7:12" x14ac:dyDescent="0.25">
      <c r="G1897" s="30"/>
      <c r="H1897" s="30"/>
      <c r="I1897" s="30"/>
      <c r="J1897" s="30"/>
      <c r="K1897" s="30"/>
      <c r="L1897" s="30"/>
    </row>
    <row r="1898" spans="7:12" x14ac:dyDescent="0.25">
      <c r="G1898" s="30"/>
      <c r="H1898" s="30"/>
      <c r="I1898" s="30"/>
      <c r="J1898" s="30"/>
      <c r="K1898" s="30"/>
      <c r="L1898" s="30"/>
    </row>
    <row r="1899" spans="7:12" x14ac:dyDescent="0.25">
      <c r="G1899" s="30"/>
      <c r="H1899" s="30"/>
      <c r="I1899" s="30"/>
      <c r="J1899" s="30"/>
      <c r="K1899" s="30"/>
      <c r="L1899" s="30"/>
    </row>
    <row r="1900" spans="7:12" x14ac:dyDescent="0.25">
      <c r="G1900" s="30"/>
      <c r="H1900" s="30"/>
      <c r="I1900" s="30"/>
      <c r="J1900" s="30"/>
      <c r="K1900" s="30"/>
      <c r="L1900" s="30"/>
    </row>
    <row r="1901" spans="7:12" x14ac:dyDescent="0.25">
      <c r="G1901" s="30"/>
      <c r="H1901" s="30"/>
      <c r="I1901" s="30"/>
      <c r="J1901" s="30"/>
      <c r="K1901" s="30"/>
      <c r="L1901" s="30"/>
    </row>
    <row r="1902" spans="7:12" x14ac:dyDescent="0.25">
      <c r="G1902" s="30"/>
      <c r="H1902" s="30"/>
      <c r="I1902" s="30"/>
      <c r="J1902" s="30"/>
      <c r="K1902" s="30"/>
      <c r="L1902" s="30"/>
    </row>
    <row r="1903" spans="7:12" x14ac:dyDescent="0.25">
      <c r="G1903" s="30"/>
      <c r="H1903" s="30"/>
      <c r="I1903" s="30"/>
      <c r="J1903" s="30"/>
      <c r="K1903" s="30"/>
      <c r="L1903" s="30"/>
    </row>
    <row r="1904" spans="7:12" x14ac:dyDescent="0.25">
      <c r="G1904" s="30"/>
      <c r="H1904" s="30"/>
      <c r="I1904" s="30"/>
      <c r="J1904" s="30"/>
      <c r="K1904" s="30"/>
      <c r="L1904" s="30"/>
    </row>
    <row r="1905" spans="7:12" x14ac:dyDescent="0.25">
      <c r="G1905" s="30"/>
      <c r="H1905" s="30"/>
      <c r="I1905" s="30"/>
      <c r="J1905" s="30"/>
      <c r="K1905" s="30"/>
      <c r="L1905" s="30"/>
    </row>
    <row r="1906" spans="7:12" x14ac:dyDescent="0.25">
      <c r="G1906" s="30"/>
      <c r="H1906" s="30"/>
      <c r="I1906" s="30"/>
      <c r="J1906" s="30"/>
      <c r="K1906" s="30"/>
      <c r="L1906" s="30"/>
    </row>
    <row r="1907" spans="7:12" x14ac:dyDescent="0.25">
      <c r="G1907" s="30"/>
      <c r="H1907" s="30"/>
      <c r="I1907" s="30"/>
      <c r="J1907" s="30"/>
      <c r="K1907" s="30"/>
      <c r="L1907" s="30"/>
    </row>
    <row r="1908" spans="7:12" x14ac:dyDescent="0.25">
      <c r="G1908" s="30"/>
      <c r="H1908" s="30"/>
      <c r="I1908" s="30"/>
      <c r="J1908" s="30"/>
      <c r="K1908" s="30"/>
      <c r="L1908" s="30"/>
    </row>
    <row r="1909" spans="7:12" x14ac:dyDescent="0.25">
      <c r="G1909" s="30"/>
      <c r="H1909" s="30"/>
      <c r="I1909" s="30"/>
      <c r="J1909" s="30"/>
      <c r="K1909" s="30"/>
      <c r="L1909" s="30"/>
    </row>
    <row r="1910" spans="7:12" x14ac:dyDescent="0.25">
      <c r="G1910" s="30"/>
      <c r="H1910" s="30"/>
      <c r="I1910" s="30"/>
      <c r="J1910" s="30"/>
      <c r="K1910" s="30"/>
      <c r="L1910" s="30"/>
    </row>
    <row r="1911" spans="7:12" x14ac:dyDescent="0.25">
      <c r="G1911" s="30"/>
      <c r="H1911" s="30"/>
      <c r="I1911" s="30"/>
      <c r="J1911" s="30"/>
      <c r="K1911" s="30"/>
      <c r="L1911" s="30"/>
    </row>
    <row r="1912" spans="7:12" x14ac:dyDescent="0.25">
      <c r="G1912" s="30"/>
      <c r="H1912" s="30"/>
      <c r="I1912" s="30"/>
      <c r="J1912" s="30"/>
      <c r="K1912" s="30"/>
      <c r="L1912" s="30"/>
    </row>
    <row r="1913" spans="7:12" x14ac:dyDescent="0.25">
      <c r="G1913" s="30"/>
      <c r="H1913" s="30"/>
      <c r="I1913" s="30"/>
      <c r="J1913" s="30"/>
      <c r="K1913" s="30"/>
      <c r="L1913" s="30"/>
    </row>
    <row r="1914" spans="7:12" x14ac:dyDescent="0.25">
      <c r="G1914" s="30"/>
      <c r="H1914" s="30"/>
      <c r="I1914" s="30"/>
      <c r="J1914" s="30"/>
      <c r="K1914" s="30"/>
      <c r="L1914" s="30"/>
    </row>
    <row r="1915" spans="7:12" x14ac:dyDescent="0.25">
      <c r="G1915" s="30"/>
      <c r="H1915" s="30"/>
      <c r="I1915" s="30"/>
      <c r="J1915" s="30"/>
      <c r="K1915" s="30"/>
      <c r="L1915" s="30"/>
    </row>
    <row r="1916" spans="7:12" x14ac:dyDescent="0.25">
      <c r="G1916" s="30"/>
      <c r="H1916" s="30"/>
      <c r="I1916" s="30"/>
      <c r="J1916" s="30"/>
      <c r="K1916" s="30"/>
      <c r="L1916" s="30"/>
    </row>
    <row r="1917" spans="7:12" x14ac:dyDescent="0.25">
      <c r="G1917" s="30"/>
      <c r="H1917" s="30"/>
      <c r="I1917" s="30"/>
      <c r="J1917" s="30"/>
      <c r="K1917" s="30"/>
      <c r="L1917" s="30"/>
    </row>
    <row r="1918" spans="7:12" x14ac:dyDescent="0.25">
      <c r="G1918" s="30"/>
      <c r="H1918" s="30"/>
      <c r="I1918" s="30"/>
      <c r="J1918" s="30"/>
      <c r="K1918" s="30"/>
      <c r="L1918" s="30"/>
    </row>
    <row r="1919" spans="7:12" x14ac:dyDescent="0.25">
      <c r="G1919" s="30"/>
      <c r="H1919" s="30"/>
      <c r="I1919" s="30"/>
      <c r="J1919" s="30"/>
      <c r="K1919" s="30"/>
      <c r="L1919" s="30"/>
    </row>
    <row r="1920" spans="7:12" x14ac:dyDescent="0.25">
      <c r="G1920" s="30"/>
      <c r="H1920" s="30"/>
      <c r="I1920" s="30"/>
      <c r="J1920" s="30"/>
      <c r="K1920" s="30"/>
      <c r="L1920" s="30"/>
    </row>
    <row r="1921" spans="7:12" x14ac:dyDescent="0.25">
      <c r="G1921" s="30"/>
      <c r="H1921" s="30"/>
      <c r="I1921" s="30"/>
      <c r="J1921" s="30"/>
      <c r="K1921" s="30"/>
      <c r="L1921" s="30"/>
    </row>
    <row r="1922" spans="7:12" x14ac:dyDescent="0.25">
      <c r="G1922" s="30"/>
      <c r="H1922" s="30"/>
      <c r="I1922" s="30"/>
      <c r="J1922" s="30"/>
      <c r="K1922" s="30"/>
      <c r="L1922" s="30"/>
    </row>
    <row r="1923" spans="7:12" x14ac:dyDescent="0.25">
      <c r="G1923" s="30"/>
      <c r="H1923" s="30"/>
      <c r="I1923" s="30"/>
      <c r="J1923" s="30"/>
      <c r="K1923" s="30"/>
      <c r="L1923" s="30"/>
    </row>
    <row r="1924" spans="7:12" x14ac:dyDescent="0.25">
      <c r="G1924" s="30"/>
      <c r="H1924" s="30"/>
      <c r="I1924" s="30"/>
      <c r="J1924" s="30"/>
      <c r="K1924" s="30"/>
      <c r="L1924" s="30"/>
    </row>
    <row r="1925" spans="7:12" x14ac:dyDescent="0.25">
      <c r="G1925" s="30"/>
      <c r="H1925" s="30"/>
      <c r="I1925" s="30"/>
      <c r="J1925" s="30"/>
      <c r="K1925" s="30"/>
      <c r="L1925" s="30"/>
    </row>
    <row r="1926" spans="7:12" x14ac:dyDescent="0.25">
      <c r="G1926" s="30"/>
      <c r="H1926" s="30"/>
      <c r="I1926" s="30"/>
      <c r="J1926" s="30"/>
      <c r="K1926" s="30"/>
      <c r="L1926" s="30"/>
    </row>
    <row r="1927" spans="7:12" x14ac:dyDescent="0.25">
      <c r="G1927" s="30"/>
      <c r="H1927" s="30"/>
      <c r="I1927" s="30"/>
      <c r="J1927" s="30"/>
      <c r="K1927" s="30"/>
      <c r="L1927" s="30"/>
    </row>
    <row r="1928" spans="7:12" x14ac:dyDescent="0.25">
      <c r="G1928" s="30"/>
      <c r="H1928" s="30"/>
      <c r="I1928" s="30"/>
      <c r="J1928" s="30"/>
      <c r="K1928" s="30"/>
      <c r="L1928" s="30"/>
    </row>
    <row r="1929" spans="7:12" x14ac:dyDescent="0.25">
      <c r="G1929" s="30"/>
      <c r="H1929" s="30"/>
      <c r="I1929" s="30"/>
      <c r="J1929" s="30"/>
      <c r="K1929" s="30"/>
      <c r="L1929" s="30"/>
    </row>
    <row r="1930" spans="7:12" x14ac:dyDescent="0.25">
      <c r="G1930" s="30"/>
      <c r="H1930" s="30"/>
      <c r="I1930" s="30"/>
      <c r="J1930" s="30"/>
      <c r="K1930" s="30"/>
      <c r="L1930" s="30"/>
    </row>
    <row r="1931" spans="7:12" x14ac:dyDescent="0.25">
      <c r="G1931" s="30"/>
      <c r="H1931" s="30"/>
      <c r="I1931" s="30"/>
      <c r="J1931" s="30"/>
      <c r="K1931" s="30"/>
      <c r="L1931" s="30"/>
    </row>
    <row r="1932" spans="7:12" x14ac:dyDescent="0.25">
      <c r="G1932" s="30"/>
      <c r="H1932" s="30"/>
      <c r="I1932" s="30"/>
      <c r="J1932" s="30"/>
      <c r="K1932" s="30"/>
      <c r="L1932" s="30"/>
    </row>
    <row r="1933" spans="7:12" x14ac:dyDescent="0.25">
      <c r="G1933" s="30"/>
      <c r="H1933" s="30"/>
      <c r="I1933" s="30"/>
      <c r="J1933" s="30"/>
      <c r="K1933" s="30"/>
      <c r="L1933" s="30"/>
    </row>
    <row r="1934" spans="7:12" x14ac:dyDescent="0.25">
      <c r="G1934" s="30"/>
      <c r="H1934" s="30"/>
      <c r="I1934" s="30"/>
      <c r="J1934" s="30"/>
      <c r="K1934" s="30"/>
      <c r="L1934" s="30"/>
    </row>
    <row r="1935" spans="7:12" x14ac:dyDescent="0.25">
      <c r="G1935" s="30"/>
      <c r="H1935" s="30"/>
      <c r="I1935" s="30"/>
      <c r="J1935" s="30"/>
      <c r="K1935" s="30"/>
      <c r="L1935" s="30"/>
    </row>
    <row r="1936" spans="7:12" x14ac:dyDescent="0.25">
      <c r="G1936" s="30"/>
      <c r="H1936" s="30"/>
      <c r="I1936" s="30"/>
      <c r="J1936" s="30"/>
      <c r="K1936" s="30"/>
      <c r="L1936" s="30"/>
    </row>
    <row r="1937" spans="7:12" x14ac:dyDescent="0.25">
      <c r="G1937" s="30"/>
      <c r="H1937" s="30"/>
      <c r="I1937" s="30"/>
      <c r="J1937" s="30"/>
      <c r="K1937" s="30"/>
      <c r="L1937" s="30"/>
    </row>
    <row r="1938" spans="7:12" x14ac:dyDescent="0.25">
      <c r="G1938" s="30"/>
      <c r="H1938" s="30"/>
      <c r="I1938" s="30"/>
      <c r="J1938" s="30"/>
      <c r="K1938" s="30"/>
      <c r="L1938" s="30"/>
    </row>
    <row r="1939" spans="7:12" x14ac:dyDescent="0.25">
      <c r="G1939" s="30"/>
      <c r="H1939" s="30"/>
      <c r="I1939" s="30"/>
      <c r="J1939" s="30"/>
      <c r="K1939" s="30"/>
      <c r="L1939" s="30"/>
    </row>
    <row r="1940" spans="7:12" x14ac:dyDescent="0.25">
      <c r="G1940" s="30"/>
      <c r="H1940" s="30"/>
      <c r="I1940" s="30"/>
      <c r="J1940" s="30"/>
      <c r="K1940" s="30"/>
      <c r="L1940" s="30"/>
    </row>
    <row r="1941" spans="7:12" x14ac:dyDescent="0.25">
      <c r="G1941" s="30"/>
      <c r="H1941" s="30"/>
      <c r="I1941" s="30"/>
      <c r="J1941" s="30"/>
      <c r="K1941" s="30"/>
      <c r="L1941" s="30"/>
    </row>
    <row r="1942" spans="7:12" x14ac:dyDescent="0.25">
      <c r="G1942" s="30"/>
      <c r="H1942" s="30"/>
      <c r="I1942" s="30"/>
      <c r="J1942" s="30"/>
      <c r="K1942" s="30"/>
      <c r="L1942" s="30"/>
    </row>
    <row r="1943" spans="7:12" x14ac:dyDescent="0.25">
      <c r="G1943" s="30"/>
      <c r="H1943" s="30"/>
      <c r="I1943" s="30"/>
      <c r="J1943" s="30"/>
      <c r="K1943" s="30"/>
      <c r="L1943" s="30"/>
    </row>
    <row r="1944" spans="7:12" x14ac:dyDescent="0.25">
      <c r="G1944" s="30"/>
      <c r="H1944" s="30"/>
      <c r="I1944" s="30"/>
      <c r="J1944" s="30"/>
      <c r="K1944" s="30"/>
      <c r="L1944" s="30"/>
    </row>
    <row r="1945" spans="7:12" x14ac:dyDescent="0.25">
      <c r="G1945" s="30"/>
      <c r="H1945" s="30"/>
      <c r="I1945" s="30"/>
      <c r="J1945" s="30"/>
      <c r="K1945" s="30"/>
      <c r="L1945" s="30"/>
    </row>
    <row r="1946" spans="7:12" x14ac:dyDescent="0.25">
      <c r="G1946" s="30"/>
      <c r="H1946" s="30"/>
      <c r="I1946" s="30"/>
      <c r="J1946" s="30"/>
      <c r="K1946" s="30"/>
      <c r="L1946" s="30"/>
    </row>
    <row r="1947" spans="7:12" x14ac:dyDescent="0.25">
      <c r="G1947" s="30"/>
      <c r="H1947" s="30"/>
      <c r="I1947" s="30"/>
      <c r="J1947" s="30"/>
      <c r="K1947" s="30"/>
      <c r="L1947" s="30"/>
    </row>
    <row r="1948" spans="7:12" x14ac:dyDescent="0.25">
      <c r="G1948" s="30"/>
      <c r="H1948" s="30"/>
      <c r="I1948" s="30"/>
      <c r="J1948" s="30"/>
      <c r="K1948" s="30"/>
      <c r="L1948" s="30"/>
    </row>
    <row r="1949" spans="7:12" x14ac:dyDescent="0.25">
      <c r="G1949" s="30"/>
      <c r="H1949" s="30"/>
      <c r="I1949" s="30"/>
      <c r="J1949" s="30"/>
      <c r="K1949" s="30"/>
      <c r="L1949" s="30"/>
    </row>
    <row r="1950" spans="7:12" x14ac:dyDescent="0.25">
      <c r="G1950" s="30"/>
      <c r="H1950" s="30"/>
      <c r="I1950" s="30"/>
      <c r="J1950" s="30"/>
      <c r="K1950" s="30"/>
      <c r="L1950" s="30"/>
    </row>
    <row r="1951" spans="7:12" x14ac:dyDescent="0.25">
      <c r="G1951" s="30"/>
      <c r="H1951" s="30"/>
      <c r="I1951" s="30"/>
      <c r="J1951" s="30"/>
      <c r="K1951" s="30"/>
      <c r="L1951" s="30"/>
    </row>
    <row r="1952" spans="7:12" x14ac:dyDescent="0.25">
      <c r="G1952" s="30"/>
      <c r="H1952" s="30"/>
      <c r="I1952" s="30"/>
      <c r="J1952" s="30"/>
      <c r="K1952" s="30"/>
      <c r="L1952" s="30"/>
    </row>
    <row r="1953" spans="7:12" x14ac:dyDescent="0.25">
      <c r="G1953" s="30"/>
      <c r="H1953" s="30"/>
      <c r="I1953" s="30"/>
      <c r="J1953" s="30"/>
      <c r="K1953" s="30"/>
      <c r="L1953" s="30"/>
    </row>
    <row r="1954" spans="7:12" x14ac:dyDescent="0.25">
      <c r="G1954" s="30"/>
      <c r="H1954" s="30"/>
      <c r="I1954" s="30"/>
      <c r="J1954" s="30"/>
      <c r="K1954" s="30"/>
      <c r="L1954" s="30"/>
    </row>
    <row r="1955" spans="7:12" x14ac:dyDescent="0.25">
      <c r="G1955" s="30"/>
      <c r="H1955" s="30"/>
      <c r="I1955" s="30"/>
      <c r="J1955" s="30"/>
      <c r="K1955" s="30"/>
      <c r="L1955" s="30"/>
    </row>
    <row r="1956" spans="7:12" x14ac:dyDescent="0.25">
      <c r="G1956" s="30"/>
      <c r="H1956" s="30"/>
      <c r="I1956" s="30"/>
      <c r="J1956" s="30"/>
      <c r="K1956" s="30"/>
      <c r="L1956" s="30"/>
    </row>
    <row r="1957" spans="7:12" x14ac:dyDescent="0.25">
      <c r="G1957" s="30"/>
      <c r="H1957" s="30"/>
      <c r="I1957" s="30"/>
      <c r="J1957" s="30"/>
      <c r="K1957" s="30"/>
      <c r="L1957" s="30"/>
    </row>
    <row r="1958" spans="7:12" x14ac:dyDescent="0.25">
      <c r="G1958" s="30"/>
      <c r="H1958" s="30"/>
      <c r="I1958" s="30"/>
      <c r="J1958" s="30"/>
      <c r="K1958" s="30"/>
      <c r="L1958" s="30"/>
    </row>
    <row r="1959" spans="7:12" x14ac:dyDescent="0.25">
      <c r="G1959" s="30"/>
      <c r="H1959" s="30"/>
      <c r="I1959" s="30"/>
      <c r="J1959" s="30"/>
      <c r="K1959" s="30"/>
      <c r="L1959" s="30"/>
    </row>
    <row r="1960" spans="7:12" x14ac:dyDescent="0.25">
      <c r="G1960" s="30"/>
      <c r="H1960" s="30"/>
      <c r="I1960" s="30"/>
      <c r="J1960" s="30"/>
      <c r="K1960" s="30"/>
      <c r="L1960" s="30"/>
    </row>
    <row r="1961" spans="7:12" x14ac:dyDescent="0.25">
      <c r="G1961" s="30"/>
      <c r="H1961" s="30"/>
      <c r="I1961" s="30"/>
      <c r="J1961" s="30"/>
      <c r="K1961" s="30"/>
      <c r="L1961" s="30"/>
    </row>
    <row r="1962" spans="7:12" x14ac:dyDescent="0.25">
      <c r="G1962" s="30"/>
      <c r="H1962" s="30"/>
      <c r="I1962" s="30"/>
      <c r="J1962" s="30"/>
      <c r="K1962" s="30"/>
      <c r="L1962" s="30"/>
    </row>
    <row r="1963" spans="7:12" x14ac:dyDescent="0.25">
      <c r="G1963" s="30"/>
      <c r="H1963" s="30"/>
      <c r="I1963" s="30"/>
      <c r="J1963" s="30"/>
      <c r="K1963" s="30"/>
      <c r="L1963" s="30"/>
    </row>
    <row r="1964" spans="7:12" x14ac:dyDescent="0.25">
      <c r="G1964" s="30"/>
      <c r="H1964" s="30"/>
      <c r="I1964" s="30"/>
      <c r="J1964" s="30"/>
      <c r="K1964" s="30"/>
      <c r="L1964" s="30"/>
    </row>
    <row r="1965" spans="7:12" x14ac:dyDescent="0.25">
      <c r="G1965" s="30"/>
      <c r="H1965" s="30"/>
      <c r="I1965" s="30"/>
      <c r="J1965" s="30"/>
      <c r="K1965" s="30"/>
      <c r="L1965" s="30"/>
    </row>
    <row r="1966" spans="7:12" x14ac:dyDescent="0.25">
      <c r="G1966" s="30"/>
      <c r="H1966" s="30"/>
      <c r="I1966" s="30"/>
      <c r="J1966" s="30"/>
      <c r="K1966" s="30"/>
      <c r="L1966" s="30"/>
    </row>
    <row r="1967" spans="7:12" x14ac:dyDescent="0.25">
      <c r="G1967" s="30"/>
      <c r="H1967" s="30"/>
      <c r="I1967" s="30"/>
      <c r="J1967" s="30"/>
      <c r="K1967" s="30"/>
      <c r="L1967" s="30"/>
    </row>
    <row r="1968" spans="7:12" x14ac:dyDescent="0.25">
      <c r="G1968" s="30"/>
      <c r="H1968" s="30"/>
      <c r="I1968" s="30"/>
      <c r="J1968" s="30"/>
      <c r="K1968" s="30"/>
      <c r="L1968" s="30"/>
    </row>
    <row r="1969" spans="7:12" x14ac:dyDescent="0.25">
      <c r="G1969" s="30"/>
      <c r="H1969" s="30"/>
      <c r="I1969" s="30"/>
      <c r="J1969" s="30"/>
      <c r="K1969" s="30"/>
      <c r="L1969" s="30"/>
    </row>
    <row r="1970" spans="7:12" x14ac:dyDescent="0.25">
      <c r="G1970" s="30"/>
      <c r="H1970" s="30"/>
      <c r="I1970" s="30"/>
      <c r="J1970" s="30"/>
      <c r="K1970" s="30"/>
      <c r="L1970" s="30"/>
    </row>
    <row r="1971" spans="7:12" x14ac:dyDescent="0.25">
      <c r="G1971" s="30"/>
      <c r="H1971" s="30"/>
      <c r="I1971" s="30"/>
      <c r="J1971" s="30"/>
      <c r="K1971" s="30"/>
      <c r="L1971" s="30"/>
    </row>
    <row r="1972" spans="7:12" x14ac:dyDescent="0.25">
      <c r="G1972" s="30"/>
      <c r="H1972" s="30"/>
      <c r="I1972" s="30"/>
      <c r="J1972" s="30"/>
      <c r="K1972" s="30"/>
      <c r="L1972" s="30"/>
    </row>
    <row r="1973" spans="7:12" x14ac:dyDescent="0.25">
      <c r="G1973" s="30"/>
      <c r="H1973" s="30"/>
      <c r="I1973" s="30"/>
      <c r="J1973" s="30"/>
      <c r="K1973" s="30"/>
      <c r="L1973" s="30"/>
    </row>
    <row r="1974" spans="7:12" x14ac:dyDescent="0.25">
      <c r="G1974" s="30"/>
      <c r="H1974" s="30"/>
      <c r="I1974" s="30"/>
      <c r="J1974" s="30"/>
      <c r="K1974" s="30"/>
      <c r="L1974" s="30"/>
    </row>
    <row r="1975" spans="7:12" x14ac:dyDescent="0.25">
      <c r="G1975" s="30"/>
      <c r="H1975" s="30"/>
      <c r="I1975" s="30"/>
      <c r="J1975" s="30"/>
      <c r="K1975" s="30"/>
      <c r="L1975" s="30"/>
    </row>
    <row r="1976" spans="7:12" x14ac:dyDescent="0.25">
      <c r="G1976" s="30"/>
      <c r="H1976" s="30"/>
      <c r="I1976" s="30"/>
      <c r="J1976" s="30"/>
      <c r="K1976" s="30"/>
      <c r="L1976" s="30"/>
    </row>
    <row r="1977" spans="7:12" x14ac:dyDescent="0.25">
      <c r="G1977" s="30"/>
      <c r="H1977" s="30"/>
      <c r="I1977" s="30"/>
      <c r="J1977" s="30"/>
      <c r="K1977" s="30"/>
      <c r="L1977" s="30"/>
    </row>
    <row r="1978" spans="7:12" x14ac:dyDescent="0.25">
      <c r="G1978" s="30"/>
      <c r="H1978" s="30"/>
      <c r="I1978" s="30"/>
      <c r="J1978" s="30"/>
      <c r="K1978" s="30"/>
      <c r="L1978" s="30"/>
    </row>
    <row r="1979" spans="7:12" x14ac:dyDescent="0.25">
      <c r="G1979" s="30"/>
      <c r="H1979" s="30"/>
      <c r="I1979" s="30"/>
      <c r="J1979" s="30"/>
      <c r="K1979" s="30"/>
      <c r="L1979" s="30"/>
    </row>
    <row r="1980" spans="7:12" x14ac:dyDescent="0.25">
      <c r="G1980" s="30"/>
      <c r="H1980" s="30"/>
      <c r="I1980" s="30"/>
      <c r="J1980" s="30"/>
      <c r="K1980" s="30"/>
      <c r="L1980" s="30"/>
    </row>
    <row r="1981" spans="7:12" x14ac:dyDescent="0.25">
      <c r="G1981" s="30"/>
      <c r="H1981" s="30"/>
      <c r="I1981" s="30"/>
      <c r="J1981" s="30"/>
      <c r="K1981" s="30"/>
      <c r="L1981" s="30"/>
    </row>
    <row r="1982" spans="7:12" x14ac:dyDescent="0.25">
      <c r="G1982" s="30"/>
      <c r="H1982" s="30"/>
      <c r="I1982" s="30"/>
      <c r="J1982" s="30"/>
      <c r="K1982" s="30"/>
      <c r="L1982" s="30"/>
    </row>
    <row r="1983" spans="7:12" x14ac:dyDescent="0.25">
      <c r="G1983" s="30"/>
      <c r="H1983" s="30"/>
      <c r="I1983" s="30"/>
      <c r="J1983" s="30"/>
      <c r="K1983" s="30"/>
      <c r="L1983" s="30"/>
    </row>
    <row r="1984" spans="7:12" x14ac:dyDescent="0.25">
      <c r="G1984" s="30"/>
      <c r="H1984" s="30"/>
      <c r="I1984" s="30"/>
      <c r="J1984" s="30"/>
      <c r="K1984" s="30"/>
      <c r="L1984" s="30"/>
    </row>
    <row r="1985" spans="7:12" x14ac:dyDescent="0.25">
      <c r="G1985" s="30"/>
      <c r="H1985" s="30"/>
      <c r="I1985" s="30"/>
      <c r="J1985" s="30"/>
      <c r="K1985" s="30"/>
      <c r="L1985" s="30"/>
    </row>
    <row r="1986" spans="7:12" x14ac:dyDescent="0.25">
      <c r="G1986" s="30"/>
      <c r="H1986" s="30"/>
      <c r="I1986" s="30"/>
      <c r="J1986" s="30"/>
      <c r="K1986" s="30"/>
      <c r="L1986" s="30"/>
    </row>
    <row r="1987" spans="7:12" x14ac:dyDescent="0.25">
      <c r="G1987" s="30"/>
      <c r="H1987" s="30"/>
      <c r="I1987" s="30"/>
      <c r="J1987" s="30"/>
      <c r="K1987" s="30"/>
      <c r="L1987" s="30"/>
    </row>
    <row r="1988" spans="7:12" x14ac:dyDescent="0.25">
      <c r="G1988" s="30"/>
      <c r="H1988" s="30"/>
      <c r="I1988" s="30"/>
      <c r="J1988" s="30"/>
      <c r="K1988" s="30"/>
      <c r="L1988" s="30"/>
    </row>
    <row r="1989" spans="7:12" x14ac:dyDescent="0.25">
      <c r="G1989" s="30"/>
      <c r="H1989" s="30"/>
      <c r="I1989" s="30"/>
      <c r="J1989" s="30"/>
      <c r="K1989" s="30"/>
      <c r="L1989" s="30"/>
    </row>
    <row r="1990" spans="7:12" x14ac:dyDescent="0.25">
      <c r="G1990" s="30"/>
      <c r="H1990" s="30"/>
      <c r="I1990" s="30"/>
      <c r="J1990" s="30"/>
      <c r="K1990" s="30"/>
      <c r="L1990" s="30"/>
    </row>
    <row r="1991" spans="7:12" x14ac:dyDescent="0.25">
      <c r="G1991" s="30"/>
      <c r="H1991" s="30"/>
      <c r="I1991" s="30"/>
      <c r="J1991" s="30"/>
      <c r="K1991" s="30"/>
      <c r="L1991" s="30"/>
    </row>
    <row r="1992" spans="7:12" x14ac:dyDescent="0.25">
      <c r="G1992" s="30"/>
      <c r="H1992" s="30"/>
      <c r="I1992" s="30"/>
      <c r="J1992" s="30"/>
      <c r="K1992" s="30"/>
      <c r="L1992" s="30"/>
    </row>
    <row r="1993" spans="7:12" x14ac:dyDescent="0.25">
      <c r="G1993" s="30"/>
      <c r="H1993" s="30"/>
      <c r="I1993" s="30"/>
      <c r="J1993" s="30"/>
      <c r="K1993" s="30"/>
      <c r="L1993" s="30"/>
    </row>
    <row r="1994" spans="7:12" x14ac:dyDescent="0.25">
      <c r="G1994" s="30"/>
      <c r="H1994" s="30"/>
      <c r="I1994" s="30"/>
      <c r="J1994" s="30"/>
      <c r="K1994" s="30"/>
      <c r="L1994" s="30"/>
    </row>
    <row r="1995" spans="7:12" x14ac:dyDescent="0.25">
      <c r="G1995" s="30"/>
      <c r="H1995" s="30"/>
      <c r="I1995" s="30"/>
      <c r="J1995" s="30"/>
      <c r="K1995" s="30"/>
      <c r="L1995" s="30"/>
    </row>
    <row r="1996" spans="7:12" x14ac:dyDescent="0.25">
      <c r="G1996" s="30"/>
      <c r="H1996" s="30"/>
      <c r="I1996" s="30"/>
      <c r="J1996" s="30"/>
      <c r="K1996" s="30"/>
      <c r="L1996" s="30"/>
    </row>
    <row r="1997" spans="7:12" x14ac:dyDescent="0.25">
      <c r="G1997" s="30"/>
      <c r="H1997" s="30"/>
      <c r="I1997" s="30"/>
      <c r="J1997" s="30"/>
      <c r="K1997" s="30"/>
      <c r="L1997" s="30"/>
    </row>
    <row r="1998" spans="7:12" x14ac:dyDescent="0.25">
      <c r="G1998" s="30"/>
      <c r="H1998" s="30"/>
      <c r="I1998" s="30"/>
      <c r="J1998" s="30"/>
      <c r="K1998" s="30"/>
      <c r="L1998" s="30"/>
    </row>
    <row r="1999" spans="7:12" x14ac:dyDescent="0.25">
      <c r="G1999" s="30"/>
      <c r="H1999" s="30"/>
      <c r="I1999" s="30"/>
      <c r="J1999" s="30"/>
      <c r="K1999" s="30"/>
      <c r="L1999" s="30"/>
    </row>
    <row r="2000" spans="7:12" x14ac:dyDescent="0.25">
      <c r="G2000" s="30"/>
      <c r="H2000" s="30"/>
      <c r="I2000" s="30"/>
      <c r="J2000" s="30"/>
      <c r="K2000" s="30"/>
      <c r="L2000" s="30"/>
    </row>
    <row r="2001" spans="7:12" x14ac:dyDescent="0.25">
      <c r="G2001" s="30"/>
      <c r="H2001" s="30"/>
      <c r="I2001" s="30"/>
      <c r="J2001" s="30"/>
      <c r="K2001" s="30"/>
      <c r="L2001" s="30"/>
    </row>
    <row r="2002" spans="7:12" x14ac:dyDescent="0.25">
      <c r="G2002" s="30"/>
      <c r="H2002" s="30"/>
      <c r="I2002" s="30"/>
      <c r="J2002" s="30"/>
      <c r="K2002" s="30"/>
      <c r="L2002" s="30"/>
    </row>
    <row r="2003" spans="7:12" x14ac:dyDescent="0.25">
      <c r="G2003" s="30"/>
      <c r="H2003" s="30"/>
      <c r="I2003" s="30"/>
      <c r="J2003" s="30"/>
      <c r="K2003" s="30"/>
      <c r="L2003" s="30"/>
    </row>
    <row r="2004" spans="7:12" x14ac:dyDescent="0.25">
      <c r="G2004" s="30"/>
      <c r="H2004" s="30"/>
      <c r="I2004" s="30"/>
      <c r="J2004" s="30"/>
      <c r="K2004" s="30"/>
      <c r="L2004" s="30"/>
    </row>
    <row r="2005" spans="7:12" x14ac:dyDescent="0.25">
      <c r="G2005" s="30"/>
      <c r="H2005" s="30"/>
      <c r="I2005" s="30"/>
      <c r="J2005" s="30"/>
      <c r="K2005" s="30"/>
      <c r="L2005" s="30"/>
    </row>
    <row r="2006" spans="7:12" x14ac:dyDescent="0.25">
      <c r="G2006" s="30"/>
      <c r="H2006" s="30"/>
      <c r="I2006" s="30"/>
      <c r="J2006" s="30"/>
      <c r="K2006" s="30"/>
      <c r="L2006" s="30"/>
    </row>
    <row r="2007" spans="7:12" x14ac:dyDescent="0.25">
      <c r="G2007" s="30"/>
      <c r="H2007" s="30"/>
      <c r="I2007" s="30"/>
      <c r="J2007" s="30"/>
      <c r="K2007" s="30"/>
      <c r="L2007" s="30"/>
    </row>
    <row r="2008" spans="7:12" x14ac:dyDescent="0.25">
      <c r="G2008" s="30"/>
      <c r="H2008" s="30"/>
      <c r="I2008" s="30"/>
      <c r="J2008" s="30"/>
      <c r="K2008" s="30"/>
      <c r="L2008" s="30"/>
    </row>
    <row r="2009" spans="7:12" x14ac:dyDescent="0.25">
      <c r="G2009" s="30"/>
      <c r="H2009" s="30"/>
      <c r="I2009" s="30"/>
      <c r="J2009" s="30"/>
      <c r="K2009" s="30"/>
      <c r="L2009" s="30"/>
    </row>
    <row r="2010" spans="7:12" x14ac:dyDescent="0.25">
      <c r="G2010" s="30"/>
      <c r="H2010" s="30"/>
      <c r="I2010" s="30"/>
      <c r="J2010" s="30"/>
      <c r="K2010" s="30"/>
      <c r="L2010" s="30"/>
    </row>
    <row r="2011" spans="7:12" x14ac:dyDescent="0.25">
      <c r="G2011" s="30"/>
      <c r="H2011" s="30"/>
      <c r="I2011" s="30"/>
      <c r="J2011" s="30"/>
      <c r="K2011" s="30"/>
      <c r="L2011" s="30"/>
    </row>
    <row r="2012" spans="7:12" x14ac:dyDescent="0.25">
      <c r="G2012" s="30"/>
      <c r="H2012" s="30"/>
      <c r="I2012" s="30"/>
      <c r="J2012" s="30"/>
      <c r="K2012" s="30"/>
      <c r="L2012" s="30"/>
    </row>
    <row r="2013" spans="7:12" x14ac:dyDescent="0.25">
      <c r="G2013" s="30"/>
      <c r="H2013" s="30"/>
      <c r="I2013" s="30"/>
      <c r="J2013" s="30"/>
      <c r="K2013" s="30"/>
      <c r="L2013" s="30"/>
    </row>
    <row r="2014" spans="7:12" x14ac:dyDescent="0.25">
      <c r="G2014" s="30"/>
      <c r="H2014" s="30"/>
      <c r="I2014" s="30"/>
      <c r="J2014" s="30"/>
      <c r="K2014" s="30"/>
      <c r="L2014" s="30"/>
    </row>
    <row r="2015" spans="7:12" x14ac:dyDescent="0.25">
      <c r="G2015" s="30"/>
      <c r="H2015" s="30"/>
      <c r="I2015" s="30"/>
      <c r="J2015" s="30"/>
      <c r="K2015" s="30"/>
      <c r="L2015" s="30"/>
    </row>
    <row r="2016" spans="7:12" x14ac:dyDescent="0.25">
      <c r="G2016" s="30"/>
      <c r="H2016" s="30"/>
      <c r="I2016" s="30"/>
      <c r="J2016" s="30"/>
      <c r="K2016" s="30"/>
      <c r="L2016" s="30"/>
    </row>
    <row r="2017" spans="7:12" x14ac:dyDescent="0.25">
      <c r="G2017" s="30"/>
      <c r="H2017" s="30"/>
      <c r="I2017" s="30"/>
      <c r="J2017" s="30"/>
      <c r="K2017" s="30"/>
      <c r="L2017" s="30"/>
    </row>
    <row r="2018" spans="7:12" x14ac:dyDescent="0.25">
      <c r="G2018" s="30"/>
      <c r="H2018" s="30"/>
      <c r="I2018" s="30"/>
      <c r="J2018" s="30"/>
      <c r="K2018" s="30"/>
      <c r="L2018" s="30"/>
    </row>
    <row r="2019" spans="7:12" x14ac:dyDescent="0.25">
      <c r="G2019" s="30"/>
      <c r="H2019" s="30"/>
      <c r="I2019" s="30"/>
      <c r="J2019" s="30"/>
      <c r="K2019" s="30"/>
      <c r="L2019" s="30"/>
    </row>
    <row r="2020" spans="7:12" x14ac:dyDescent="0.25">
      <c r="G2020" s="30"/>
      <c r="H2020" s="30"/>
      <c r="I2020" s="30"/>
      <c r="J2020" s="30"/>
      <c r="K2020" s="30"/>
      <c r="L2020" s="30"/>
    </row>
    <row r="2021" spans="7:12" x14ac:dyDescent="0.25">
      <c r="G2021" s="30"/>
      <c r="H2021" s="30"/>
      <c r="I2021" s="30"/>
      <c r="J2021" s="30"/>
      <c r="K2021" s="30"/>
      <c r="L2021" s="30"/>
    </row>
    <row r="2022" spans="7:12" x14ac:dyDescent="0.25">
      <c r="G2022" s="30"/>
      <c r="H2022" s="30"/>
      <c r="I2022" s="30"/>
      <c r="J2022" s="30"/>
      <c r="K2022" s="30"/>
      <c r="L2022" s="30"/>
    </row>
    <row r="2023" spans="7:12" x14ac:dyDescent="0.25">
      <c r="G2023" s="30"/>
      <c r="H2023" s="30"/>
      <c r="I2023" s="30"/>
      <c r="J2023" s="30"/>
      <c r="K2023" s="30"/>
      <c r="L2023" s="30"/>
    </row>
    <row r="2024" spans="7:12" x14ac:dyDescent="0.25">
      <c r="G2024" s="30"/>
      <c r="H2024" s="30"/>
      <c r="I2024" s="30"/>
      <c r="J2024" s="30"/>
      <c r="K2024" s="30"/>
      <c r="L2024" s="30"/>
    </row>
    <row r="2025" spans="7:12" x14ac:dyDescent="0.25">
      <c r="G2025" s="30"/>
      <c r="H2025" s="30"/>
      <c r="I2025" s="30"/>
      <c r="J2025" s="30"/>
      <c r="K2025" s="30"/>
      <c r="L2025" s="30"/>
    </row>
    <row r="2026" spans="7:12" x14ac:dyDescent="0.25">
      <c r="G2026" s="30"/>
      <c r="H2026" s="30"/>
      <c r="I2026" s="30"/>
      <c r="J2026" s="30"/>
      <c r="K2026" s="30"/>
      <c r="L2026" s="30"/>
    </row>
    <row r="2027" spans="7:12" x14ac:dyDescent="0.25">
      <c r="G2027" s="30"/>
      <c r="H2027" s="30"/>
      <c r="I2027" s="30"/>
      <c r="J2027" s="30"/>
      <c r="K2027" s="30"/>
      <c r="L2027" s="30"/>
    </row>
    <row r="2028" spans="7:12" x14ac:dyDescent="0.25">
      <c r="G2028" s="30"/>
      <c r="H2028" s="30"/>
      <c r="I2028" s="30"/>
      <c r="J2028" s="30"/>
      <c r="K2028" s="30"/>
      <c r="L2028" s="30"/>
    </row>
    <row r="2029" spans="7:12" x14ac:dyDescent="0.25">
      <c r="G2029" s="30"/>
      <c r="H2029" s="30"/>
      <c r="I2029" s="30"/>
      <c r="J2029" s="30"/>
      <c r="K2029" s="30"/>
      <c r="L2029" s="30"/>
    </row>
    <row r="2030" spans="7:12" x14ac:dyDescent="0.25">
      <c r="G2030" s="30"/>
      <c r="H2030" s="30"/>
      <c r="I2030" s="30"/>
      <c r="J2030" s="30"/>
      <c r="K2030" s="30"/>
      <c r="L2030" s="30"/>
    </row>
    <row r="2031" spans="7:12" x14ac:dyDescent="0.25">
      <c r="G2031" s="30"/>
      <c r="H2031" s="30"/>
      <c r="I2031" s="30"/>
      <c r="J2031" s="30"/>
      <c r="K2031" s="30"/>
      <c r="L2031" s="30"/>
    </row>
    <row r="2032" spans="7:12" x14ac:dyDescent="0.25">
      <c r="G2032" s="30"/>
      <c r="H2032" s="30"/>
      <c r="I2032" s="30"/>
      <c r="J2032" s="30"/>
      <c r="K2032" s="30"/>
      <c r="L2032" s="30"/>
    </row>
    <row r="2033" spans="7:12" x14ac:dyDescent="0.25">
      <c r="G2033" s="30"/>
      <c r="H2033" s="30"/>
      <c r="I2033" s="30"/>
      <c r="J2033" s="30"/>
      <c r="K2033" s="30"/>
      <c r="L2033" s="30"/>
    </row>
    <row r="2034" spans="7:12" x14ac:dyDescent="0.25">
      <c r="G2034" s="30"/>
      <c r="H2034" s="30"/>
      <c r="I2034" s="30"/>
      <c r="J2034" s="30"/>
      <c r="K2034" s="30"/>
      <c r="L2034" s="30"/>
    </row>
    <row r="2035" spans="7:12" x14ac:dyDescent="0.25">
      <c r="G2035" s="30"/>
      <c r="H2035" s="30"/>
      <c r="I2035" s="30"/>
      <c r="J2035" s="30"/>
      <c r="K2035" s="30"/>
      <c r="L2035" s="30"/>
    </row>
    <row r="2036" spans="7:12" x14ac:dyDescent="0.25">
      <c r="G2036" s="30"/>
      <c r="H2036" s="30"/>
      <c r="I2036" s="30"/>
      <c r="J2036" s="30"/>
      <c r="K2036" s="30"/>
      <c r="L2036" s="30"/>
    </row>
    <row r="2037" spans="7:12" x14ac:dyDescent="0.25">
      <c r="G2037" s="30"/>
      <c r="H2037" s="30"/>
      <c r="I2037" s="30"/>
      <c r="J2037" s="30"/>
      <c r="K2037" s="30"/>
      <c r="L2037" s="30"/>
    </row>
    <row r="2038" spans="7:12" x14ac:dyDescent="0.25">
      <c r="G2038" s="30"/>
      <c r="H2038" s="30"/>
      <c r="I2038" s="30"/>
      <c r="J2038" s="30"/>
      <c r="K2038" s="30"/>
      <c r="L2038" s="30"/>
    </row>
    <row r="2039" spans="7:12" x14ac:dyDescent="0.25">
      <c r="G2039" s="30"/>
      <c r="H2039" s="30"/>
      <c r="I2039" s="30"/>
      <c r="J2039" s="30"/>
      <c r="K2039" s="30"/>
      <c r="L2039" s="30"/>
    </row>
    <row r="2040" spans="7:12" x14ac:dyDescent="0.25">
      <c r="G2040" s="30"/>
      <c r="H2040" s="30"/>
      <c r="I2040" s="30"/>
      <c r="J2040" s="30"/>
      <c r="K2040" s="30"/>
      <c r="L2040" s="30"/>
    </row>
    <row r="2041" spans="7:12" x14ac:dyDescent="0.25">
      <c r="G2041" s="30"/>
      <c r="H2041" s="30"/>
      <c r="I2041" s="30"/>
      <c r="J2041" s="30"/>
      <c r="K2041" s="30"/>
      <c r="L2041" s="30"/>
    </row>
    <row r="2042" spans="7:12" x14ac:dyDescent="0.25">
      <c r="G2042" s="30"/>
      <c r="H2042" s="30"/>
      <c r="I2042" s="30"/>
      <c r="J2042" s="30"/>
      <c r="K2042" s="30"/>
      <c r="L2042" s="30"/>
    </row>
    <row r="2043" spans="7:12" x14ac:dyDescent="0.25">
      <c r="G2043" s="30"/>
      <c r="H2043" s="30"/>
      <c r="I2043" s="30"/>
      <c r="J2043" s="30"/>
      <c r="K2043" s="30"/>
      <c r="L2043" s="30"/>
    </row>
    <row r="2044" spans="7:12" x14ac:dyDescent="0.25">
      <c r="G2044" s="30"/>
      <c r="H2044" s="30"/>
      <c r="I2044" s="30"/>
      <c r="J2044" s="30"/>
      <c r="K2044" s="30"/>
      <c r="L2044" s="30"/>
    </row>
    <row r="2045" spans="7:12" x14ac:dyDescent="0.25">
      <c r="G2045" s="30"/>
      <c r="H2045" s="30"/>
      <c r="I2045" s="30"/>
      <c r="J2045" s="30"/>
      <c r="K2045" s="30"/>
      <c r="L2045" s="30"/>
    </row>
    <row r="2046" spans="7:12" x14ac:dyDescent="0.25">
      <c r="G2046" s="30"/>
      <c r="H2046" s="30"/>
      <c r="I2046" s="30"/>
      <c r="J2046" s="30"/>
      <c r="K2046" s="30"/>
      <c r="L2046" s="30"/>
    </row>
    <row r="2047" spans="7:12" x14ac:dyDescent="0.25">
      <c r="G2047" s="30"/>
      <c r="H2047" s="30"/>
      <c r="I2047" s="30"/>
      <c r="J2047" s="30"/>
      <c r="K2047" s="30"/>
      <c r="L2047" s="30"/>
    </row>
    <row r="2048" spans="7:12" x14ac:dyDescent="0.25">
      <c r="G2048" s="30"/>
      <c r="H2048" s="30"/>
      <c r="I2048" s="30"/>
      <c r="J2048" s="30"/>
      <c r="K2048" s="30"/>
      <c r="L2048" s="30"/>
    </row>
    <row r="2049" spans="7:12" x14ac:dyDescent="0.25">
      <c r="G2049" s="30"/>
      <c r="H2049" s="30"/>
      <c r="I2049" s="30"/>
      <c r="J2049" s="30"/>
      <c r="K2049" s="30"/>
      <c r="L2049" s="30"/>
    </row>
    <row r="2050" spans="7:12" x14ac:dyDescent="0.25">
      <c r="G2050" s="30"/>
      <c r="H2050" s="30"/>
      <c r="I2050" s="30"/>
      <c r="J2050" s="30"/>
      <c r="K2050" s="30"/>
      <c r="L2050" s="30"/>
    </row>
    <row r="2051" spans="7:12" x14ac:dyDescent="0.25">
      <c r="G2051" s="30"/>
      <c r="H2051" s="30"/>
      <c r="I2051" s="30"/>
      <c r="J2051" s="30"/>
      <c r="K2051" s="30"/>
      <c r="L2051" s="30"/>
    </row>
    <row r="2052" spans="7:12" x14ac:dyDescent="0.25">
      <c r="G2052" s="30"/>
      <c r="H2052" s="30"/>
      <c r="I2052" s="30"/>
      <c r="J2052" s="30"/>
      <c r="K2052" s="30"/>
      <c r="L2052" s="30"/>
    </row>
    <row r="2053" spans="7:12" x14ac:dyDescent="0.25">
      <c r="G2053" s="30"/>
      <c r="H2053" s="30"/>
      <c r="I2053" s="30"/>
      <c r="J2053" s="30"/>
      <c r="K2053" s="30"/>
      <c r="L2053" s="30"/>
    </row>
    <row r="2054" spans="7:12" x14ac:dyDescent="0.25">
      <c r="G2054" s="30"/>
      <c r="H2054" s="30"/>
      <c r="I2054" s="30"/>
      <c r="J2054" s="30"/>
      <c r="K2054" s="30"/>
      <c r="L2054" s="30"/>
    </row>
    <row r="2055" spans="7:12" x14ac:dyDescent="0.25">
      <c r="G2055" s="30"/>
      <c r="H2055" s="30"/>
      <c r="I2055" s="30"/>
      <c r="J2055" s="30"/>
      <c r="K2055" s="30"/>
      <c r="L2055" s="30"/>
    </row>
    <row r="2056" spans="7:12" x14ac:dyDescent="0.25">
      <c r="G2056" s="30"/>
      <c r="H2056" s="30"/>
      <c r="I2056" s="30"/>
      <c r="J2056" s="30"/>
      <c r="K2056" s="30"/>
      <c r="L2056" s="30"/>
    </row>
    <row r="2057" spans="7:12" x14ac:dyDescent="0.25">
      <c r="G2057" s="30"/>
      <c r="H2057" s="30"/>
      <c r="I2057" s="30"/>
      <c r="J2057" s="30"/>
      <c r="K2057" s="30"/>
      <c r="L2057" s="30"/>
    </row>
    <row r="2058" spans="7:12" x14ac:dyDescent="0.25">
      <c r="G2058" s="30"/>
      <c r="H2058" s="30"/>
      <c r="I2058" s="30"/>
      <c r="J2058" s="30"/>
      <c r="K2058" s="30"/>
      <c r="L2058" s="30"/>
    </row>
    <row r="2059" spans="7:12" x14ac:dyDescent="0.25">
      <c r="G2059" s="30"/>
      <c r="H2059" s="30"/>
      <c r="I2059" s="30"/>
      <c r="J2059" s="30"/>
      <c r="K2059" s="30"/>
      <c r="L2059" s="30"/>
    </row>
    <row r="2060" spans="7:12" x14ac:dyDescent="0.25">
      <c r="G2060" s="30"/>
      <c r="H2060" s="30"/>
      <c r="I2060" s="30"/>
      <c r="J2060" s="30"/>
      <c r="K2060" s="30"/>
      <c r="L2060" s="30"/>
    </row>
    <row r="2061" spans="7:12" x14ac:dyDescent="0.25">
      <c r="G2061" s="30"/>
      <c r="H2061" s="30"/>
      <c r="I2061" s="30"/>
      <c r="J2061" s="30"/>
      <c r="K2061" s="30"/>
      <c r="L2061" s="30"/>
    </row>
    <row r="2062" spans="7:12" x14ac:dyDescent="0.25">
      <c r="G2062" s="30"/>
      <c r="H2062" s="30"/>
      <c r="I2062" s="30"/>
      <c r="J2062" s="30"/>
      <c r="K2062" s="30"/>
      <c r="L2062" s="30"/>
    </row>
    <row r="2063" spans="7:12" x14ac:dyDescent="0.25">
      <c r="G2063" s="30"/>
      <c r="H2063" s="30"/>
      <c r="I2063" s="30"/>
      <c r="J2063" s="30"/>
      <c r="K2063" s="30"/>
      <c r="L2063" s="30"/>
    </row>
    <row r="2064" spans="7:12" x14ac:dyDescent="0.25">
      <c r="G2064" s="30"/>
      <c r="H2064" s="30"/>
      <c r="I2064" s="30"/>
      <c r="J2064" s="30"/>
      <c r="K2064" s="30"/>
      <c r="L2064" s="30"/>
    </row>
    <row r="2065" spans="7:12" x14ac:dyDescent="0.25">
      <c r="G2065" s="30"/>
      <c r="H2065" s="30"/>
      <c r="I2065" s="30"/>
      <c r="J2065" s="30"/>
      <c r="K2065" s="30"/>
      <c r="L2065" s="30"/>
    </row>
    <row r="2066" spans="7:12" x14ac:dyDescent="0.25">
      <c r="G2066" s="30"/>
      <c r="H2066" s="30"/>
      <c r="I2066" s="30"/>
      <c r="J2066" s="30"/>
      <c r="K2066" s="30"/>
      <c r="L2066" s="30"/>
    </row>
    <row r="2067" spans="7:12" x14ac:dyDescent="0.25">
      <c r="G2067" s="30"/>
      <c r="H2067" s="30"/>
      <c r="I2067" s="30"/>
      <c r="J2067" s="30"/>
      <c r="K2067" s="30"/>
      <c r="L2067" s="30"/>
    </row>
    <row r="2068" spans="7:12" x14ac:dyDescent="0.25">
      <c r="G2068" s="30"/>
      <c r="H2068" s="30"/>
      <c r="I2068" s="30"/>
      <c r="J2068" s="30"/>
      <c r="K2068" s="30"/>
      <c r="L2068" s="30"/>
    </row>
    <row r="2069" spans="7:12" x14ac:dyDescent="0.25">
      <c r="G2069" s="30"/>
      <c r="H2069" s="30"/>
      <c r="I2069" s="30"/>
      <c r="J2069" s="30"/>
      <c r="K2069" s="30"/>
      <c r="L2069" s="30"/>
    </row>
    <row r="2070" spans="7:12" x14ac:dyDescent="0.25">
      <c r="G2070" s="30"/>
      <c r="H2070" s="30"/>
      <c r="I2070" s="30"/>
      <c r="J2070" s="30"/>
      <c r="K2070" s="30"/>
      <c r="L2070" s="30"/>
    </row>
    <row r="2071" spans="7:12" x14ac:dyDescent="0.25">
      <c r="G2071" s="30"/>
      <c r="H2071" s="30"/>
      <c r="I2071" s="30"/>
      <c r="J2071" s="30"/>
      <c r="K2071" s="30"/>
      <c r="L2071" s="30"/>
    </row>
    <row r="2072" spans="7:12" x14ac:dyDescent="0.25">
      <c r="G2072" s="30"/>
      <c r="H2072" s="30"/>
      <c r="I2072" s="30"/>
      <c r="J2072" s="30"/>
      <c r="K2072" s="30"/>
      <c r="L2072" s="30"/>
    </row>
    <row r="2073" spans="7:12" x14ac:dyDescent="0.25">
      <c r="G2073" s="30"/>
      <c r="H2073" s="30"/>
      <c r="I2073" s="30"/>
      <c r="J2073" s="30"/>
      <c r="K2073" s="30"/>
      <c r="L2073" s="30"/>
    </row>
    <row r="2074" spans="7:12" x14ac:dyDescent="0.25">
      <c r="G2074" s="30"/>
      <c r="H2074" s="30"/>
      <c r="I2074" s="30"/>
      <c r="J2074" s="30"/>
      <c r="K2074" s="30"/>
      <c r="L2074" s="30"/>
    </row>
    <row r="2075" spans="7:12" x14ac:dyDescent="0.25">
      <c r="G2075" s="30"/>
      <c r="H2075" s="30"/>
      <c r="I2075" s="30"/>
      <c r="J2075" s="30"/>
      <c r="K2075" s="30"/>
      <c r="L2075" s="30"/>
    </row>
    <row r="2076" spans="7:12" x14ac:dyDescent="0.25">
      <c r="G2076" s="30"/>
      <c r="H2076" s="30"/>
      <c r="I2076" s="30"/>
      <c r="J2076" s="30"/>
      <c r="K2076" s="30"/>
      <c r="L2076" s="30"/>
    </row>
    <row r="2077" spans="7:12" x14ac:dyDescent="0.25">
      <c r="G2077" s="30"/>
      <c r="H2077" s="30"/>
      <c r="I2077" s="30"/>
      <c r="J2077" s="30"/>
      <c r="K2077" s="30"/>
      <c r="L2077" s="30"/>
    </row>
    <row r="2078" spans="7:12" x14ac:dyDescent="0.25">
      <c r="G2078" s="30"/>
      <c r="H2078" s="30"/>
      <c r="I2078" s="30"/>
      <c r="J2078" s="30"/>
      <c r="K2078" s="30"/>
      <c r="L2078" s="30"/>
    </row>
    <row r="2079" spans="7:12" x14ac:dyDescent="0.25">
      <c r="G2079" s="30"/>
      <c r="H2079" s="30"/>
      <c r="I2079" s="30"/>
      <c r="J2079" s="30"/>
      <c r="K2079" s="30"/>
      <c r="L2079" s="30"/>
    </row>
    <row r="2080" spans="7:12" x14ac:dyDescent="0.25">
      <c r="G2080" s="30"/>
      <c r="H2080" s="30"/>
      <c r="I2080" s="30"/>
      <c r="J2080" s="30"/>
      <c r="K2080" s="30"/>
      <c r="L2080" s="30"/>
    </row>
    <row r="2081" spans="7:12" x14ac:dyDescent="0.25">
      <c r="G2081" s="30"/>
      <c r="H2081" s="30"/>
      <c r="I2081" s="30"/>
      <c r="J2081" s="30"/>
      <c r="K2081" s="30"/>
      <c r="L2081" s="30"/>
    </row>
    <row r="2082" spans="7:12" x14ac:dyDescent="0.25">
      <c r="G2082" s="30"/>
      <c r="H2082" s="30"/>
      <c r="I2082" s="30"/>
      <c r="J2082" s="30"/>
      <c r="K2082" s="30"/>
      <c r="L2082" s="30"/>
    </row>
    <row r="2083" spans="7:12" x14ac:dyDescent="0.25">
      <c r="G2083" s="30"/>
      <c r="H2083" s="30"/>
      <c r="I2083" s="30"/>
      <c r="J2083" s="30"/>
      <c r="K2083" s="30"/>
      <c r="L2083" s="30"/>
    </row>
    <row r="2084" spans="7:12" x14ac:dyDescent="0.25">
      <c r="G2084" s="30"/>
      <c r="H2084" s="30"/>
      <c r="I2084" s="30"/>
      <c r="J2084" s="30"/>
      <c r="K2084" s="30"/>
      <c r="L2084" s="30"/>
    </row>
    <row r="2085" spans="7:12" x14ac:dyDescent="0.25">
      <c r="G2085" s="30"/>
      <c r="H2085" s="30"/>
      <c r="I2085" s="30"/>
      <c r="J2085" s="30"/>
      <c r="K2085" s="30"/>
      <c r="L2085" s="30"/>
    </row>
    <row r="2086" spans="7:12" x14ac:dyDescent="0.25">
      <c r="G2086" s="30"/>
      <c r="H2086" s="30"/>
      <c r="I2086" s="30"/>
      <c r="J2086" s="30"/>
      <c r="K2086" s="30"/>
      <c r="L2086" s="30"/>
    </row>
    <row r="2087" spans="7:12" x14ac:dyDescent="0.25">
      <c r="G2087" s="30"/>
      <c r="H2087" s="30"/>
      <c r="I2087" s="30"/>
      <c r="J2087" s="30"/>
      <c r="K2087" s="30"/>
      <c r="L2087" s="30"/>
    </row>
    <row r="2088" spans="7:12" x14ac:dyDescent="0.25">
      <c r="G2088" s="30"/>
      <c r="H2088" s="30"/>
      <c r="I2088" s="30"/>
      <c r="J2088" s="30"/>
      <c r="K2088" s="30"/>
      <c r="L2088" s="30"/>
    </row>
    <row r="2089" spans="7:12" x14ac:dyDescent="0.25">
      <c r="G2089" s="30"/>
      <c r="H2089" s="30"/>
      <c r="I2089" s="30"/>
      <c r="J2089" s="30"/>
      <c r="K2089" s="30"/>
      <c r="L2089" s="30"/>
    </row>
    <row r="2090" spans="7:12" x14ac:dyDescent="0.25">
      <c r="G2090" s="30"/>
      <c r="H2090" s="30"/>
      <c r="I2090" s="30"/>
      <c r="J2090" s="30"/>
      <c r="K2090" s="30"/>
      <c r="L2090" s="30"/>
    </row>
    <row r="2091" spans="7:12" x14ac:dyDescent="0.25">
      <c r="G2091" s="30"/>
      <c r="H2091" s="30"/>
      <c r="I2091" s="30"/>
      <c r="J2091" s="30"/>
      <c r="K2091" s="30"/>
      <c r="L2091" s="30"/>
    </row>
    <row r="2092" spans="7:12" x14ac:dyDescent="0.25">
      <c r="G2092" s="30"/>
      <c r="H2092" s="30"/>
      <c r="I2092" s="30"/>
      <c r="J2092" s="30"/>
      <c r="K2092" s="30"/>
      <c r="L2092" s="30"/>
    </row>
    <row r="2093" spans="7:12" x14ac:dyDescent="0.25">
      <c r="G2093" s="30"/>
      <c r="H2093" s="30"/>
      <c r="I2093" s="30"/>
      <c r="J2093" s="30"/>
      <c r="K2093" s="30"/>
      <c r="L2093" s="30"/>
    </row>
    <row r="2094" spans="7:12" x14ac:dyDescent="0.25">
      <c r="G2094" s="30"/>
      <c r="H2094" s="30"/>
      <c r="I2094" s="30"/>
      <c r="J2094" s="30"/>
      <c r="K2094" s="30"/>
      <c r="L2094" s="30"/>
    </row>
    <row r="2095" spans="7:12" x14ac:dyDescent="0.25">
      <c r="G2095" s="30"/>
      <c r="H2095" s="30"/>
      <c r="I2095" s="30"/>
      <c r="J2095" s="30"/>
      <c r="K2095" s="30"/>
      <c r="L2095" s="30"/>
    </row>
    <row r="2096" spans="7:12" x14ac:dyDescent="0.25">
      <c r="G2096" s="30"/>
      <c r="H2096" s="30"/>
      <c r="I2096" s="30"/>
      <c r="J2096" s="30"/>
      <c r="K2096" s="30"/>
      <c r="L2096" s="30"/>
    </row>
    <row r="2097" spans="7:12" x14ac:dyDescent="0.25">
      <c r="G2097" s="30"/>
      <c r="H2097" s="30"/>
      <c r="I2097" s="30"/>
      <c r="J2097" s="30"/>
      <c r="K2097" s="30"/>
      <c r="L2097" s="30"/>
    </row>
    <row r="2098" spans="7:12" x14ac:dyDescent="0.25">
      <c r="G2098" s="30"/>
      <c r="H2098" s="30"/>
      <c r="I2098" s="30"/>
      <c r="J2098" s="30"/>
      <c r="K2098" s="30"/>
      <c r="L2098" s="30"/>
    </row>
    <row r="2099" spans="7:12" x14ac:dyDescent="0.25">
      <c r="G2099" s="30"/>
      <c r="H2099" s="30"/>
      <c r="I2099" s="30"/>
      <c r="J2099" s="30"/>
      <c r="K2099" s="30"/>
      <c r="L2099" s="30"/>
    </row>
    <row r="2100" spans="7:12" x14ac:dyDescent="0.25">
      <c r="G2100" s="30"/>
      <c r="H2100" s="30"/>
      <c r="I2100" s="30"/>
      <c r="J2100" s="30"/>
      <c r="K2100" s="30"/>
      <c r="L2100" s="30"/>
    </row>
    <row r="2101" spans="7:12" x14ac:dyDescent="0.25">
      <c r="G2101" s="30"/>
      <c r="H2101" s="30"/>
      <c r="I2101" s="30"/>
      <c r="J2101" s="30"/>
      <c r="K2101" s="30"/>
      <c r="L2101" s="30"/>
    </row>
    <row r="2102" spans="7:12" x14ac:dyDescent="0.25">
      <c r="G2102" s="30"/>
      <c r="H2102" s="30"/>
      <c r="I2102" s="30"/>
      <c r="J2102" s="30"/>
      <c r="K2102" s="30"/>
      <c r="L2102" s="30"/>
    </row>
    <row r="2103" spans="7:12" x14ac:dyDescent="0.25">
      <c r="G2103" s="30"/>
      <c r="H2103" s="30"/>
      <c r="I2103" s="30"/>
      <c r="J2103" s="30"/>
      <c r="K2103" s="30"/>
      <c r="L2103" s="30"/>
    </row>
    <row r="2104" spans="7:12" x14ac:dyDescent="0.25">
      <c r="G2104" s="30"/>
      <c r="H2104" s="30"/>
      <c r="I2104" s="30"/>
      <c r="J2104" s="30"/>
      <c r="K2104" s="30"/>
      <c r="L2104" s="30"/>
    </row>
    <row r="2105" spans="7:12" x14ac:dyDescent="0.25">
      <c r="G2105" s="30"/>
      <c r="H2105" s="30"/>
      <c r="I2105" s="30"/>
      <c r="J2105" s="30"/>
      <c r="K2105" s="30"/>
      <c r="L2105" s="30"/>
    </row>
    <row r="2106" spans="7:12" x14ac:dyDescent="0.25">
      <c r="G2106" s="30"/>
      <c r="H2106" s="30"/>
      <c r="I2106" s="30"/>
      <c r="J2106" s="30"/>
      <c r="K2106" s="30"/>
      <c r="L2106" s="30"/>
    </row>
    <row r="2107" spans="7:12" x14ac:dyDescent="0.25">
      <c r="G2107" s="30"/>
      <c r="H2107" s="30"/>
      <c r="I2107" s="30"/>
      <c r="J2107" s="30"/>
      <c r="K2107" s="30"/>
      <c r="L2107" s="30"/>
    </row>
    <row r="2108" spans="7:12" x14ac:dyDescent="0.25">
      <c r="G2108" s="30"/>
      <c r="H2108" s="30"/>
      <c r="I2108" s="30"/>
      <c r="J2108" s="30"/>
      <c r="K2108" s="30"/>
      <c r="L2108" s="30"/>
    </row>
    <row r="2109" spans="7:12" x14ac:dyDescent="0.25">
      <c r="G2109" s="30"/>
      <c r="H2109" s="30"/>
      <c r="I2109" s="30"/>
      <c r="J2109" s="30"/>
      <c r="K2109" s="30"/>
      <c r="L2109" s="30"/>
    </row>
    <row r="2110" spans="7:12" x14ac:dyDescent="0.25">
      <c r="G2110" s="30"/>
      <c r="H2110" s="30"/>
      <c r="I2110" s="30"/>
      <c r="J2110" s="30"/>
      <c r="K2110" s="30"/>
      <c r="L2110" s="30"/>
    </row>
    <row r="2111" spans="7:12" x14ac:dyDescent="0.25">
      <c r="G2111" s="30"/>
      <c r="H2111" s="30"/>
      <c r="I2111" s="30"/>
      <c r="J2111" s="30"/>
      <c r="K2111" s="30"/>
      <c r="L2111" s="30"/>
    </row>
    <row r="2112" spans="7:12" x14ac:dyDescent="0.25">
      <c r="G2112" s="30"/>
      <c r="H2112" s="30"/>
      <c r="I2112" s="30"/>
      <c r="J2112" s="30"/>
      <c r="K2112" s="30"/>
      <c r="L2112" s="30"/>
    </row>
    <row r="2113" spans="7:12" x14ac:dyDescent="0.25">
      <c r="G2113" s="30"/>
      <c r="H2113" s="30"/>
      <c r="I2113" s="30"/>
      <c r="J2113" s="30"/>
      <c r="K2113" s="30"/>
      <c r="L2113" s="30"/>
    </row>
    <row r="2114" spans="7:12" x14ac:dyDescent="0.25">
      <c r="G2114" s="30"/>
      <c r="H2114" s="30"/>
      <c r="I2114" s="30"/>
      <c r="J2114" s="30"/>
      <c r="K2114" s="30"/>
      <c r="L2114" s="30"/>
    </row>
    <row r="2115" spans="7:12" x14ac:dyDescent="0.25">
      <c r="G2115" s="30"/>
      <c r="H2115" s="30"/>
      <c r="I2115" s="30"/>
      <c r="J2115" s="30"/>
      <c r="K2115" s="30"/>
      <c r="L2115" s="30"/>
    </row>
    <row r="2116" spans="7:12" x14ac:dyDescent="0.25">
      <c r="G2116" s="30"/>
      <c r="H2116" s="30"/>
      <c r="I2116" s="30"/>
      <c r="J2116" s="30"/>
      <c r="K2116" s="30"/>
      <c r="L2116" s="30"/>
    </row>
    <row r="2117" spans="7:12" x14ac:dyDescent="0.25">
      <c r="G2117" s="30"/>
      <c r="H2117" s="30"/>
      <c r="I2117" s="30"/>
      <c r="J2117" s="30"/>
      <c r="K2117" s="30"/>
      <c r="L2117" s="30"/>
    </row>
    <row r="2118" spans="7:12" x14ac:dyDescent="0.25">
      <c r="G2118" s="30"/>
      <c r="H2118" s="30"/>
      <c r="I2118" s="30"/>
      <c r="J2118" s="30"/>
      <c r="K2118" s="30"/>
      <c r="L2118" s="30"/>
    </row>
    <row r="2119" spans="7:12" x14ac:dyDescent="0.25">
      <c r="G2119" s="30"/>
      <c r="H2119" s="30"/>
      <c r="I2119" s="30"/>
      <c r="J2119" s="30"/>
      <c r="K2119" s="30"/>
      <c r="L2119" s="30"/>
    </row>
    <row r="2120" spans="7:12" x14ac:dyDescent="0.25">
      <c r="G2120" s="30"/>
      <c r="H2120" s="30"/>
      <c r="I2120" s="30"/>
      <c r="J2120" s="30"/>
      <c r="K2120" s="30"/>
      <c r="L2120" s="30"/>
    </row>
    <row r="2121" spans="7:12" x14ac:dyDescent="0.25">
      <c r="G2121" s="30"/>
      <c r="H2121" s="30"/>
      <c r="I2121" s="30"/>
      <c r="J2121" s="30"/>
      <c r="K2121" s="30"/>
      <c r="L2121" s="30"/>
    </row>
    <row r="2122" spans="7:12" x14ac:dyDescent="0.25">
      <c r="G2122" s="30"/>
      <c r="H2122" s="30"/>
      <c r="I2122" s="30"/>
      <c r="J2122" s="30"/>
      <c r="K2122" s="30"/>
      <c r="L2122" s="30"/>
    </row>
    <row r="2123" spans="7:12" x14ac:dyDescent="0.25">
      <c r="G2123" s="30"/>
      <c r="H2123" s="30"/>
      <c r="I2123" s="30"/>
      <c r="J2123" s="30"/>
      <c r="K2123" s="30"/>
      <c r="L2123" s="30"/>
    </row>
    <row r="2124" spans="7:12" x14ac:dyDescent="0.25">
      <c r="G2124" s="30"/>
      <c r="H2124" s="30"/>
      <c r="I2124" s="30"/>
      <c r="J2124" s="30"/>
      <c r="K2124" s="30"/>
      <c r="L2124" s="30"/>
    </row>
    <row r="2125" spans="7:12" x14ac:dyDescent="0.25">
      <c r="G2125" s="30"/>
      <c r="H2125" s="30"/>
      <c r="I2125" s="30"/>
      <c r="J2125" s="30"/>
      <c r="K2125" s="30"/>
      <c r="L2125" s="30"/>
    </row>
    <row r="2126" spans="7:12" x14ac:dyDescent="0.25">
      <c r="G2126" s="30"/>
      <c r="H2126" s="30"/>
      <c r="I2126" s="30"/>
      <c r="J2126" s="30"/>
      <c r="K2126" s="30"/>
      <c r="L2126" s="30"/>
    </row>
    <row r="2127" spans="7:12" x14ac:dyDescent="0.25">
      <c r="G2127" s="30"/>
      <c r="H2127" s="30"/>
      <c r="I2127" s="30"/>
      <c r="J2127" s="30"/>
      <c r="K2127" s="30"/>
      <c r="L2127" s="30"/>
    </row>
    <row r="2128" spans="7:12" x14ac:dyDescent="0.25">
      <c r="G2128" s="30"/>
      <c r="H2128" s="30"/>
      <c r="I2128" s="30"/>
      <c r="J2128" s="30"/>
      <c r="K2128" s="30"/>
      <c r="L2128" s="30"/>
    </row>
    <row r="2129" spans="7:12" x14ac:dyDescent="0.25">
      <c r="G2129" s="30"/>
      <c r="H2129" s="30"/>
      <c r="I2129" s="30"/>
      <c r="J2129" s="30"/>
      <c r="K2129" s="30"/>
      <c r="L2129" s="30"/>
    </row>
    <row r="2130" spans="7:12" x14ac:dyDescent="0.25">
      <c r="G2130" s="30"/>
      <c r="H2130" s="30"/>
      <c r="I2130" s="30"/>
      <c r="J2130" s="30"/>
      <c r="K2130" s="30"/>
      <c r="L2130" s="30"/>
    </row>
    <row r="2131" spans="7:12" x14ac:dyDescent="0.25">
      <c r="G2131" s="30"/>
      <c r="H2131" s="30"/>
      <c r="I2131" s="30"/>
      <c r="J2131" s="30"/>
      <c r="K2131" s="30"/>
      <c r="L2131" s="30"/>
    </row>
    <row r="2132" spans="7:12" x14ac:dyDescent="0.25">
      <c r="G2132" s="30"/>
      <c r="H2132" s="30"/>
      <c r="I2132" s="30"/>
      <c r="J2132" s="30"/>
      <c r="K2132" s="30"/>
      <c r="L2132" s="30"/>
    </row>
    <row r="2133" spans="7:12" x14ac:dyDescent="0.25">
      <c r="G2133" s="30"/>
      <c r="H2133" s="30"/>
      <c r="I2133" s="30"/>
      <c r="J2133" s="30"/>
      <c r="K2133" s="30"/>
      <c r="L2133" s="30"/>
    </row>
    <row r="2134" spans="7:12" x14ac:dyDescent="0.25">
      <c r="G2134" s="30"/>
      <c r="H2134" s="30"/>
      <c r="I2134" s="30"/>
      <c r="J2134" s="30"/>
      <c r="K2134" s="30"/>
      <c r="L2134" s="30"/>
    </row>
    <row r="2135" spans="7:12" x14ac:dyDescent="0.25">
      <c r="G2135" s="30"/>
      <c r="H2135" s="30"/>
      <c r="I2135" s="30"/>
      <c r="J2135" s="30"/>
      <c r="K2135" s="30"/>
      <c r="L2135" s="30"/>
    </row>
    <row r="2136" spans="7:12" x14ac:dyDescent="0.25">
      <c r="G2136" s="30"/>
      <c r="H2136" s="30"/>
      <c r="I2136" s="30"/>
      <c r="J2136" s="30"/>
      <c r="K2136" s="30"/>
      <c r="L2136" s="30"/>
    </row>
    <row r="2137" spans="7:12" x14ac:dyDescent="0.25">
      <c r="G2137" s="30"/>
      <c r="H2137" s="30"/>
      <c r="I2137" s="30"/>
      <c r="J2137" s="30"/>
      <c r="K2137" s="30"/>
      <c r="L2137" s="30"/>
    </row>
    <row r="2138" spans="7:12" x14ac:dyDescent="0.25">
      <c r="G2138" s="30"/>
      <c r="H2138" s="30"/>
      <c r="I2138" s="30"/>
      <c r="J2138" s="30"/>
      <c r="K2138" s="30"/>
      <c r="L2138" s="30"/>
    </row>
    <row r="2139" spans="7:12" x14ac:dyDescent="0.25">
      <c r="G2139" s="30"/>
      <c r="H2139" s="30"/>
      <c r="I2139" s="30"/>
      <c r="J2139" s="30"/>
      <c r="K2139" s="30"/>
      <c r="L2139" s="30"/>
    </row>
    <row r="2140" spans="7:12" x14ac:dyDescent="0.25">
      <c r="G2140" s="30"/>
      <c r="H2140" s="30"/>
      <c r="I2140" s="30"/>
      <c r="J2140" s="30"/>
      <c r="K2140" s="30"/>
      <c r="L2140" s="30"/>
    </row>
    <row r="2141" spans="7:12" x14ac:dyDescent="0.25">
      <c r="G2141" s="30"/>
      <c r="H2141" s="30"/>
      <c r="I2141" s="30"/>
      <c r="J2141" s="30"/>
      <c r="K2141" s="30"/>
      <c r="L2141" s="30"/>
    </row>
    <row r="2142" spans="7:12" x14ac:dyDescent="0.25">
      <c r="G2142" s="30"/>
      <c r="H2142" s="30"/>
      <c r="I2142" s="30"/>
      <c r="J2142" s="30"/>
      <c r="K2142" s="30"/>
      <c r="L2142" s="30"/>
    </row>
    <row r="2143" spans="7:12" x14ac:dyDescent="0.25">
      <c r="G2143" s="30"/>
      <c r="H2143" s="30"/>
      <c r="I2143" s="30"/>
      <c r="J2143" s="30"/>
      <c r="K2143" s="30"/>
      <c r="L2143" s="30"/>
    </row>
    <row r="2144" spans="7:12" x14ac:dyDescent="0.25">
      <c r="G2144" s="30"/>
      <c r="H2144" s="30"/>
      <c r="I2144" s="30"/>
      <c r="J2144" s="30"/>
      <c r="K2144" s="30"/>
      <c r="L2144" s="30"/>
    </row>
    <row r="2145" spans="7:12" x14ac:dyDescent="0.25">
      <c r="G2145" s="30"/>
      <c r="H2145" s="30"/>
      <c r="I2145" s="30"/>
      <c r="J2145" s="30"/>
      <c r="K2145" s="30"/>
      <c r="L2145" s="30"/>
    </row>
    <row r="2146" spans="7:12" x14ac:dyDescent="0.25">
      <c r="G2146" s="30"/>
      <c r="H2146" s="30"/>
      <c r="I2146" s="30"/>
      <c r="J2146" s="30"/>
      <c r="K2146" s="30"/>
      <c r="L2146" s="30"/>
    </row>
    <row r="2147" spans="7:12" x14ac:dyDescent="0.25">
      <c r="G2147" s="30"/>
      <c r="H2147" s="30"/>
      <c r="I2147" s="30"/>
      <c r="J2147" s="30"/>
      <c r="K2147" s="30"/>
      <c r="L2147" s="30"/>
    </row>
    <row r="2148" spans="7:12" x14ac:dyDescent="0.25">
      <c r="G2148" s="30"/>
      <c r="H2148" s="30"/>
      <c r="I2148" s="30"/>
      <c r="J2148" s="30"/>
      <c r="K2148" s="30"/>
      <c r="L2148" s="30"/>
    </row>
    <row r="2149" spans="7:12" x14ac:dyDescent="0.25">
      <c r="G2149" s="30"/>
      <c r="H2149" s="30"/>
      <c r="I2149" s="30"/>
      <c r="J2149" s="30"/>
      <c r="K2149" s="30"/>
      <c r="L2149" s="30"/>
    </row>
    <row r="2150" spans="7:12" x14ac:dyDescent="0.25">
      <c r="G2150" s="30"/>
      <c r="H2150" s="30"/>
      <c r="I2150" s="30"/>
      <c r="J2150" s="30"/>
      <c r="K2150" s="30"/>
      <c r="L2150" s="30"/>
    </row>
    <row r="2151" spans="7:12" x14ac:dyDescent="0.25">
      <c r="G2151" s="30"/>
      <c r="H2151" s="30"/>
      <c r="I2151" s="30"/>
      <c r="J2151" s="30"/>
      <c r="K2151" s="30"/>
      <c r="L2151" s="30"/>
    </row>
    <row r="2152" spans="7:12" x14ac:dyDescent="0.25">
      <c r="G2152" s="30"/>
      <c r="H2152" s="30"/>
      <c r="I2152" s="30"/>
      <c r="J2152" s="30"/>
      <c r="K2152" s="30"/>
      <c r="L2152" s="30"/>
    </row>
    <row r="2153" spans="7:12" x14ac:dyDescent="0.25">
      <c r="G2153" s="30"/>
      <c r="H2153" s="30"/>
      <c r="I2153" s="30"/>
      <c r="J2153" s="30"/>
      <c r="K2153" s="30"/>
      <c r="L2153" s="30"/>
    </row>
    <row r="2154" spans="7:12" x14ac:dyDescent="0.25">
      <c r="G2154" s="30"/>
      <c r="H2154" s="30"/>
      <c r="I2154" s="30"/>
      <c r="J2154" s="30"/>
      <c r="K2154" s="30"/>
      <c r="L2154" s="30"/>
    </row>
    <row r="2155" spans="7:12" x14ac:dyDescent="0.25">
      <c r="G2155" s="30"/>
      <c r="H2155" s="30"/>
      <c r="I2155" s="30"/>
      <c r="J2155" s="30"/>
      <c r="K2155" s="30"/>
      <c r="L2155" s="30"/>
    </row>
    <row r="2156" spans="7:12" x14ac:dyDescent="0.25">
      <c r="G2156" s="30"/>
      <c r="H2156" s="30"/>
      <c r="I2156" s="30"/>
      <c r="J2156" s="30"/>
      <c r="K2156" s="30"/>
      <c r="L2156" s="30"/>
    </row>
    <row r="2157" spans="7:12" x14ac:dyDescent="0.25">
      <c r="G2157" s="30"/>
      <c r="H2157" s="30"/>
      <c r="I2157" s="30"/>
      <c r="J2157" s="30"/>
      <c r="K2157" s="30"/>
      <c r="L2157" s="30"/>
    </row>
    <row r="2158" spans="7:12" x14ac:dyDescent="0.25">
      <c r="G2158" s="30"/>
      <c r="H2158" s="30"/>
      <c r="I2158" s="30"/>
      <c r="J2158" s="30"/>
      <c r="K2158" s="30"/>
      <c r="L2158" s="30"/>
    </row>
    <row r="2159" spans="7:12" x14ac:dyDescent="0.25">
      <c r="G2159" s="30"/>
      <c r="H2159" s="30"/>
      <c r="I2159" s="30"/>
      <c r="J2159" s="30"/>
      <c r="K2159" s="30"/>
      <c r="L2159" s="30"/>
    </row>
    <row r="2160" spans="7:12" x14ac:dyDescent="0.25">
      <c r="G2160" s="30"/>
      <c r="H2160" s="30"/>
      <c r="I2160" s="30"/>
      <c r="J2160" s="30"/>
      <c r="K2160" s="30"/>
      <c r="L2160" s="30"/>
    </row>
    <row r="2161" spans="7:12" x14ac:dyDescent="0.25">
      <c r="G2161" s="30"/>
      <c r="H2161" s="30"/>
      <c r="I2161" s="30"/>
      <c r="J2161" s="30"/>
      <c r="K2161" s="30"/>
      <c r="L2161" s="30"/>
    </row>
    <row r="2162" spans="7:12" x14ac:dyDescent="0.25">
      <c r="G2162" s="30"/>
      <c r="H2162" s="30"/>
      <c r="I2162" s="30"/>
      <c r="J2162" s="30"/>
      <c r="K2162" s="30"/>
      <c r="L2162" s="30"/>
    </row>
    <row r="2163" spans="7:12" x14ac:dyDescent="0.25">
      <c r="G2163" s="30"/>
      <c r="H2163" s="30"/>
      <c r="I2163" s="30"/>
      <c r="J2163" s="30"/>
      <c r="K2163" s="30"/>
      <c r="L2163" s="30"/>
    </row>
    <row r="2164" spans="7:12" x14ac:dyDescent="0.25">
      <c r="G2164" s="30"/>
      <c r="H2164" s="30"/>
      <c r="I2164" s="30"/>
      <c r="J2164" s="30"/>
      <c r="K2164" s="30"/>
      <c r="L2164" s="30"/>
    </row>
    <row r="2165" spans="7:12" x14ac:dyDescent="0.25">
      <c r="G2165" s="30"/>
      <c r="H2165" s="30"/>
      <c r="I2165" s="30"/>
      <c r="J2165" s="30"/>
      <c r="K2165" s="30"/>
      <c r="L2165" s="30"/>
    </row>
    <row r="2166" spans="7:12" x14ac:dyDescent="0.25">
      <c r="G2166" s="30"/>
      <c r="H2166" s="30"/>
      <c r="I2166" s="30"/>
      <c r="J2166" s="30"/>
      <c r="K2166" s="30"/>
      <c r="L2166" s="30"/>
    </row>
    <row r="2167" spans="7:12" x14ac:dyDescent="0.25">
      <c r="G2167" s="30"/>
      <c r="H2167" s="30"/>
      <c r="I2167" s="30"/>
      <c r="J2167" s="30"/>
      <c r="K2167" s="30"/>
      <c r="L2167" s="30"/>
    </row>
    <row r="2168" spans="7:12" x14ac:dyDescent="0.25">
      <c r="G2168" s="30"/>
      <c r="H2168" s="30"/>
      <c r="I2168" s="30"/>
      <c r="J2168" s="30"/>
      <c r="K2168" s="30"/>
      <c r="L2168" s="30"/>
    </row>
    <row r="2169" spans="7:12" x14ac:dyDescent="0.25">
      <c r="G2169" s="30"/>
      <c r="H2169" s="30"/>
      <c r="I2169" s="30"/>
      <c r="J2169" s="30"/>
      <c r="K2169" s="30"/>
      <c r="L2169" s="30"/>
    </row>
    <row r="2170" spans="7:12" x14ac:dyDescent="0.25">
      <c r="G2170" s="30"/>
      <c r="H2170" s="30"/>
      <c r="I2170" s="30"/>
      <c r="J2170" s="30"/>
      <c r="K2170" s="30"/>
      <c r="L2170" s="30"/>
    </row>
    <row r="2171" spans="7:12" x14ac:dyDescent="0.25">
      <c r="G2171" s="30"/>
      <c r="H2171" s="30"/>
      <c r="I2171" s="30"/>
      <c r="J2171" s="30"/>
      <c r="K2171" s="30"/>
      <c r="L2171" s="30"/>
    </row>
    <row r="2172" spans="7:12" x14ac:dyDescent="0.25">
      <c r="G2172" s="30"/>
      <c r="H2172" s="30"/>
      <c r="I2172" s="30"/>
      <c r="J2172" s="30"/>
      <c r="K2172" s="30"/>
      <c r="L2172" s="30"/>
    </row>
    <row r="2173" spans="7:12" x14ac:dyDescent="0.25">
      <c r="G2173" s="30"/>
      <c r="H2173" s="30"/>
      <c r="I2173" s="30"/>
      <c r="J2173" s="30"/>
      <c r="K2173" s="30"/>
      <c r="L2173" s="30"/>
    </row>
    <row r="2174" spans="7:12" x14ac:dyDescent="0.25">
      <c r="G2174" s="30"/>
      <c r="H2174" s="30"/>
      <c r="I2174" s="30"/>
      <c r="J2174" s="30"/>
      <c r="K2174" s="30"/>
      <c r="L2174" s="30"/>
    </row>
    <row r="2175" spans="7:12" x14ac:dyDescent="0.25">
      <c r="G2175" s="30"/>
      <c r="H2175" s="30"/>
      <c r="I2175" s="30"/>
      <c r="J2175" s="30"/>
      <c r="K2175" s="30"/>
      <c r="L2175" s="30"/>
    </row>
    <row r="2176" spans="7:12" x14ac:dyDescent="0.25">
      <c r="G2176" s="30"/>
      <c r="H2176" s="30"/>
      <c r="I2176" s="30"/>
      <c r="J2176" s="30"/>
      <c r="K2176" s="30"/>
      <c r="L2176" s="30"/>
    </row>
    <row r="2177" spans="7:12" x14ac:dyDescent="0.25">
      <c r="G2177" s="30"/>
      <c r="H2177" s="30"/>
      <c r="I2177" s="30"/>
      <c r="J2177" s="30"/>
      <c r="K2177" s="30"/>
      <c r="L2177" s="30"/>
    </row>
    <row r="2178" spans="7:12" x14ac:dyDescent="0.25">
      <c r="G2178" s="30"/>
      <c r="H2178" s="30"/>
      <c r="I2178" s="30"/>
      <c r="J2178" s="30"/>
      <c r="K2178" s="30"/>
      <c r="L2178" s="30"/>
    </row>
    <row r="2179" spans="7:12" x14ac:dyDescent="0.25">
      <c r="G2179" s="30"/>
      <c r="H2179" s="30"/>
      <c r="I2179" s="30"/>
      <c r="J2179" s="30"/>
      <c r="K2179" s="30"/>
      <c r="L2179" s="30"/>
    </row>
    <row r="2180" spans="7:12" x14ac:dyDescent="0.25">
      <c r="G2180" s="30"/>
      <c r="H2180" s="30"/>
      <c r="I2180" s="30"/>
      <c r="J2180" s="30"/>
      <c r="K2180" s="30"/>
      <c r="L2180" s="30"/>
    </row>
    <row r="2181" spans="7:12" x14ac:dyDescent="0.25">
      <c r="G2181" s="30"/>
      <c r="H2181" s="30"/>
      <c r="I2181" s="30"/>
      <c r="J2181" s="30"/>
      <c r="K2181" s="30"/>
      <c r="L2181" s="30"/>
    </row>
    <row r="2182" spans="7:12" x14ac:dyDescent="0.25">
      <c r="G2182" s="30"/>
      <c r="H2182" s="30"/>
      <c r="I2182" s="30"/>
      <c r="J2182" s="30"/>
      <c r="K2182" s="30"/>
      <c r="L2182" s="30"/>
    </row>
    <row r="2183" spans="7:12" x14ac:dyDescent="0.25">
      <c r="G2183" s="30"/>
      <c r="H2183" s="30"/>
      <c r="I2183" s="30"/>
      <c r="J2183" s="30"/>
      <c r="K2183" s="30"/>
      <c r="L2183" s="30"/>
    </row>
    <row r="2184" spans="7:12" x14ac:dyDescent="0.25">
      <c r="G2184" s="30"/>
      <c r="H2184" s="30"/>
      <c r="I2184" s="30"/>
      <c r="J2184" s="30"/>
      <c r="K2184" s="30"/>
      <c r="L2184" s="30"/>
    </row>
    <row r="2185" spans="7:12" x14ac:dyDescent="0.25">
      <c r="G2185" s="30"/>
      <c r="H2185" s="30"/>
      <c r="I2185" s="30"/>
      <c r="J2185" s="30"/>
      <c r="K2185" s="30"/>
      <c r="L2185" s="30"/>
    </row>
    <row r="2186" spans="7:12" x14ac:dyDescent="0.25">
      <c r="G2186" s="30"/>
      <c r="H2186" s="30"/>
      <c r="I2186" s="30"/>
      <c r="J2186" s="30"/>
      <c r="K2186" s="30"/>
      <c r="L2186" s="30"/>
    </row>
    <row r="2187" spans="7:12" x14ac:dyDescent="0.25">
      <c r="G2187" s="30"/>
      <c r="H2187" s="30"/>
      <c r="I2187" s="30"/>
      <c r="J2187" s="30"/>
      <c r="K2187" s="30"/>
      <c r="L2187" s="30"/>
    </row>
    <row r="2188" spans="7:12" x14ac:dyDescent="0.25">
      <c r="G2188" s="30"/>
      <c r="H2188" s="30"/>
      <c r="I2188" s="30"/>
      <c r="J2188" s="30"/>
      <c r="K2188" s="30"/>
      <c r="L2188" s="30"/>
    </row>
    <row r="2189" spans="7:12" x14ac:dyDescent="0.25">
      <c r="G2189" s="30"/>
      <c r="H2189" s="30"/>
      <c r="I2189" s="30"/>
      <c r="J2189" s="30"/>
      <c r="K2189" s="30"/>
      <c r="L2189" s="30"/>
    </row>
    <row r="2190" spans="7:12" x14ac:dyDescent="0.25">
      <c r="G2190" s="30"/>
      <c r="H2190" s="30"/>
      <c r="I2190" s="30"/>
      <c r="J2190" s="30"/>
      <c r="K2190" s="30"/>
      <c r="L2190" s="30"/>
    </row>
    <row r="2191" spans="7:12" x14ac:dyDescent="0.25">
      <c r="G2191" s="30"/>
      <c r="H2191" s="30"/>
      <c r="I2191" s="30"/>
      <c r="J2191" s="30"/>
      <c r="K2191" s="30"/>
      <c r="L2191" s="30"/>
    </row>
    <row r="2192" spans="7:12" x14ac:dyDescent="0.25">
      <c r="G2192" s="30"/>
      <c r="H2192" s="30"/>
      <c r="I2192" s="30"/>
      <c r="J2192" s="30"/>
      <c r="K2192" s="30"/>
      <c r="L2192" s="30"/>
    </row>
    <row r="2193" spans="7:12" x14ac:dyDescent="0.25">
      <c r="G2193" s="30"/>
      <c r="H2193" s="30"/>
      <c r="I2193" s="30"/>
      <c r="J2193" s="30"/>
      <c r="K2193" s="30"/>
      <c r="L2193" s="30"/>
    </row>
    <row r="2194" spans="7:12" x14ac:dyDescent="0.25">
      <c r="G2194" s="30"/>
      <c r="H2194" s="30"/>
      <c r="I2194" s="30"/>
      <c r="J2194" s="30"/>
      <c r="K2194" s="30"/>
      <c r="L2194" s="30"/>
    </row>
    <row r="2195" spans="7:12" x14ac:dyDescent="0.25">
      <c r="G2195" s="30"/>
      <c r="H2195" s="30"/>
      <c r="I2195" s="30"/>
      <c r="J2195" s="30"/>
      <c r="K2195" s="30"/>
      <c r="L2195" s="30"/>
    </row>
    <row r="2196" spans="7:12" x14ac:dyDescent="0.25">
      <c r="G2196" s="30"/>
      <c r="H2196" s="30"/>
      <c r="I2196" s="30"/>
      <c r="J2196" s="30"/>
      <c r="K2196" s="30"/>
      <c r="L2196" s="30"/>
    </row>
    <row r="2197" spans="7:12" x14ac:dyDescent="0.25">
      <c r="G2197" s="30"/>
      <c r="H2197" s="30"/>
      <c r="I2197" s="30"/>
      <c r="J2197" s="30"/>
      <c r="K2197" s="30"/>
      <c r="L2197" s="30"/>
    </row>
    <row r="2198" spans="7:12" x14ac:dyDescent="0.25">
      <c r="G2198" s="30"/>
      <c r="H2198" s="30"/>
      <c r="I2198" s="30"/>
      <c r="J2198" s="30"/>
      <c r="K2198" s="30"/>
      <c r="L2198" s="30"/>
    </row>
    <row r="2199" spans="7:12" x14ac:dyDescent="0.25">
      <c r="G2199" s="30"/>
      <c r="H2199" s="30"/>
      <c r="I2199" s="30"/>
      <c r="J2199" s="30"/>
      <c r="K2199" s="30"/>
      <c r="L2199" s="30"/>
    </row>
    <row r="2200" spans="7:12" x14ac:dyDescent="0.25">
      <c r="G2200" s="30"/>
      <c r="H2200" s="30"/>
      <c r="I2200" s="30"/>
      <c r="J2200" s="30"/>
      <c r="K2200" s="30"/>
      <c r="L2200" s="30"/>
    </row>
    <row r="2201" spans="7:12" x14ac:dyDescent="0.25">
      <c r="G2201" s="30"/>
      <c r="H2201" s="30"/>
      <c r="I2201" s="30"/>
      <c r="J2201" s="30"/>
      <c r="K2201" s="30"/>
      <c r="L2201" s="30"/>
    </row>
    <row r="2202" spans="7:12" x14ac:dyDescent="0.25">
      <c r="G2202" s="30"/>
      <c r="H2202" s="30"/>
      <c r="I2202" s="30"/>
      <c r="J2202" s="30"/>
      <c r="K2202" s="30"/>
      <c r="L2202" s="30"/>
    </row>
    <row r="2203" spans="7:12" x14ac:dyDescent="0.25">
      <c r="G2203" s="30"/>
      <c r="H2203" s="30"/>
      <c r="I2203" s="30"/>
      <c r="J2203" s="30"/>
      <c r="K2203" s="30"/>
      <c r="L2203" s="30"/>
    </row>
    <row r="2204" spans="7:12" x14ac:dyDescent="0.25">
      <c r="G2204" s="30"/>
      <c r="H2204" s="30"/>
      <c r="I2204" s="30"/>
      <c r="J2204" s="30"/>
      <c r="K2204" s="30"/>
      <c r="L2204" s="30"/>
    </row>
    <row r="2205" spans="7:12" x14ac:dyDescent="0.25">
      <c r="G2205" s="30"/>
      <c r="H2205" s="30"/>
      <c r="I2205" s="30"/>
      <c r="J2205" s="30"/>
      <c r="K2205" s="30"/>
      <c r="L2205" s="30"/>
    </row>
    <row r="2206" spans="7:12" x14ac:dyDescent="0.25">
      <c r="G2206" s="30"/>
      <c r="H2206" s="30"/>
      <c r="I2206" s="30"/>
      <c r="J2206" s="30"/>
      <c r="K2206" s="30"/>
      <c r="L2206" s="30"/>
    </row>
    <row r="2207" spans="7:12" x14ac:dyDescent="0.25">
      <c r="G2207" s="30"/>
      <c r="H2207" s="30"/>
      <c r="I2207" s="30"/>
      <c r="J2207" s="30"/>
      <c r="K2207" s="30"/>
      <c r="L2207" s="30"/>
    </row>
    <row r="2208" spans="7:12" x14ac:dyDescent="0.25">
      <c r="G2208" s="30"/>
      <c r="H2208" s="30"/>
      <c r="I2208" s="30"/>
      <c r="J2208" s="30"/>
      <c r="K2208" s="30"/>
      <c r="L2208" s="30"/>
    </row>
    <row r="2209" spans="7:12" x14ac:dyDescent="0.25">
      <c r="G2209" s="30"/>
      <c r="H2209" s="30"/>
      <c r="I2209" s="30"/>
      <c r="J2209" s="30"/>
      <c r="K2209" s="30"/>
      <c r="L2209" s="30"/>
    </row>
    <row r="2210" spans="7:12" x14ac:dyDescent="0.25">
      <c r="G2210" s="30"/>
      <c r="H2210" s="30"/>
      <c r="I2210" s="30"/>
      <c r="J2210" s="30"/>
      <c r="K2210" s="30"/>
      <c r="L2210" s="30"/>
    </row>
    <row r="2211" spans="7:12" x14ac:dyDescent="0.25">
      <c r="G2211" s="30"/>
      <c r="H2211" s="30"/>
      <c r="I2211" s="30"/>
      <c r="J2211" s="30"/>
      <c r="K2211" s="30"/>
      <c r="L2211" s="30"/>
    </row>
    <row r="2212" spans="7:12" x14ac:dyDescent="0.25">
      <c r="G2212" s="30"/>
      <c r="H2212" s="30"/>
      <c r="I2212" s="30"/>
      <c r="J2212" s="30"/>
      <c r="K2212" s="30"/>
      <c r="L2212" s="30"/>
    </row>
    <row r="2213" spans="7:12" x14ac:dyDescent="0.25">
      <c r="G2213" s="30"/>
      <c r="H2213" s="30"/>
      <c r="I2213" s="30"/>
      <c r="J2213" s="30"/>
      <c r="K2213" s="30"/>
      <c r="L2213" s="30"/>
    </row>
    <row r="2214" spans="7:12" x14ac:dyDescent="0.25">
      <c r="G2214" s="30"/>
      <c r="H2214" s="30"/>
      <c r="I2214" s="30"/>
      <c r="J2214" s="30"/>
      <c r="K2214" s="30"/>
      <c r="L2214" s="30"/>
    </row>
    <row r="2215" spans="7:12" x14ac:dyDescent="0.25">
      <c r="G2215" s="30"/>
      <c r="H2215" s="30"/>
      <c r="I2215" s="30"/>
      <c r="J2215" s="30"/>
      <c r="K2215" s="30"/>
      <c r="L2215" s="30"/>
    </row>
    <row r="2216" spans="7:12" x14ac:dyDescent="0.25">
      <c r="G2216" s="30"/>
      <c r="H2216" s="30"/>
      <c r="I2216" s="30"/>
      <c r="J2216" s="30"/>
      <c r="K2216" s="30"/>
      <c r="L2216" s="30"/>
    </row>
    <row r="2217" spans="7:12" x14ac:dyDescent="0.25">
      <c r="G2217" s="30"/>
      <c r="H2217" s="30"/>
      <c r="I2217" s="30"/>
      <c r="J2217" s="30"/>
      <c r="K2217" s="30"/>
      <c r="L2217" s="30"/>
    </row>
    <row r="2218" spans="7:12" x14ac:dyDescent="0.25">
      <c r="G2218" s="30"/>
      <c r="H2218" s="30"/>
      <c r="I2218" s="30"/>
      <c r="J2218" s="30"/>
      <c r="K2218" s="30"/>
      <c r="L2218" s="30"/>
    </row>
    <row r="2219" spans="7:12" x14ac:dyDescent="0.25">
      <c r="G2219" s="30"/>
      <c r="H2219" s="30"/>
      <c r="I2219" s="30"/>
      <c r="J2219" s="30"/>
      <c r="K2219" s="30"/>
      <c r="L2219" s="30"/>
    </row>
    <row r="2220" spans="7:12" x14ac:dyDescent="0.25">
      <c r="G2220" s="30"/>
      <c r="H2220" s="30"/>
      <c r="I2220" s="30"/>
      <c r="J2220" s="30"/>
      <c r="K2220" s="30"/>
      <c r="L2220" s="30"/>
    </row>
    <row r="2221" spans="7:12" x14ac:dyDescent="0.25">
      <c r="G2221" s="30"/>
      <c r="H2221" s="30"/>
      <c r="I2221" s="30"/>
      <c r="J2221" s="30"/>
      <c r="K2221" s="30"/>
      <c r="L2221" s="30"/>
    </row>
    <row r="2222" spans="7:12" x14ac:dyDescent="0.25">
      <c r="G2222" s="30"/>
      <c r="H2222" s="30"/>
      <c r="I2222" s="30"/>
      <c r="J2222" s="30"/>
      <c r="K2222" s="30"/>
      <c r="L2222" s="30"/>
    </row>
    <row r="2223" spans="7:12" x14ac:dyDescent="0.25">
      <c r="G2223" s="30"/>
      <c r="H2223" s="30"/>
      <c r="I2223" s="30"/>
      <c r="J2223" s="30"/>
      <c r="K2223" s="30"/>
      <c r="L2223" s="30"/>
    </row>
    <row r="2224" spans="7:12" x14ac:dyDescent="0.25">
      <c r="G2224" s="30"/>
      <c r="H2224" s="30"/>
      <c r="I2224" s="30"/>
      <c r="J2224" s="30"/>
      <c r="K2224" s="30"/>
      <c r="L2224" s="30"/>
    </row>
    <row r="2225" spans="7:12" x14ac:dyDescent="0.25">
      <c r="G2225" s="30"/>
      <c r="H2225" s="30"/>
      <c r="I2225" s="30"/>
      <c r="J2225" s="30"/>
      <c r="K2225" s="30"/>
      <c r="L2225" s="30"/>
    </row>
    <row r="2226" spans="7:12" x14ac:dyDescent="0.25">
      <c r="G2226" s="30"/>
      <c r="H2226" s="30"/>
      <c r="I2226" s="30"/>
      <c r="J2226" s="30"/>
      <c r="K2226" s="30"/>
      <c r="L2226" s="30"/>
    </row>
    <row r="2227" spans="7:12" x14ac:dyDescent="0.25">
      <c r="G2227" s="30"/>
      <c r="H2227" s="30"/>
      <c r="I2227" s="30"/>
      <c r="J2227" s="30"/>
      <c r="K2227" s="30"/>
      <c r="L2227" s="30"/>
    </row>
    <row r="2228" spans="7:12" x14ac:dyDescent="0.25">
      <c r="G2228" s="30"/>
      <c r="H2228" s="30"/>
      <c r="I2228" s="30"/>
      <c r="J2228" s="30"/>
      <c r="K2228" s="30"/>
      <c r="L2228" s="30"/>
    </row>
    <row r="2229" spans="7:12" x14ac:dyDescent="0.25">
      <c r="G2229" s="30"/>
      <c r="H2229" s="30"/>
      <c r="I2229" s="30"/>
      <c r="J2229" s="30"/>
      <c r="K2229" s="30"/>
      <c r="L2229" s="30"/>
    </row>
    <row r="2230" spans="7:12" x14ac:dyDescent="0.25">
      <c r="G2230" s="30"/>
      <c r="H2230" s="30"/>
      <c r="I2230" s="30"/>
      <c r="J2230" s="30"/>
      <c r="K2230" s="30"/>
      <c r="L2230" s="30"/>
    </row>
    <row r="2231" spans="7:12" x14ac:dyDescent="0.25">
      <c r="G2231" s="30"/>
      <c r="H2231" s="30"/>
      <c r="I2231" s="30"/>
      <c r="J2231" s="30"/>
      <c r="K2231" s="30"/>
      <c r="L2231" s="30"/>
    </row>
    <row r="2232" spans="7:12" x14ac:dyDescent="0.25">
      <c r="G2232" s="30"/>
      <c r="H2232" s="30"/>
      <c r="I2232" s="30"/>
      <c r="J2232" s="30"/>
      <c r="K2232" s="30"/>
      <c r="L2232" s="30"/>
    </row>
    <row r="2233" spans="7:12" x14ac:dyDescent="0.25">
      <c r="G2233" s="30"/>
      <c r="H2233" s="30"/>
      <c r="I2233" s="30"/>
      <c r="J2233" s="30"/>
      <c r="K2233" s="30"/>
      <c r="L2233" s="30"/>
    </row>
    <row r="2234" spans="7:12" x14ac:dyDescent="0.25">
      <c r="G2234" s="30"/>
      <c r="H2234" s="30"/>
      <c r="I2234" s="30"/>
      <c r="J2234" s="30"/>
      <c r="K2234" s="30"/>
      <c r="L2234" s="30"/>
    </row>
    <row r="2235" spans="7:12" x14ac:dyDescent="0.25">
      <c r="G2235" s="30"/>
      <c r="H2235" s="30"/>
      <c r="I2235" s="30"/>
      <c r="J2235" s="30"/>
      <c r="K2235" s="30"/>
      <c r="L2235" s="30"/>
    </row>
    <row r="2236" spans="7:12" x14ac:dyDescent="0.25">
      <c r="G2236" s="30"/>
      <c r="H2236" s="30"/>
      <c r="I2236" s="30"/>
      <c r="J2236" s="30"/>
      <c r="K2236" s="30"/>
      <c r="L2236" s="30"/>
    </row>
    <row r="2237" spans="7:12" x14ac:dyDescent="0.25">
      <c r="G2237" s="30"/>
      <c r="H2237" s="30"/>
      <c r="I2237" s="30"/>
      <c r="J2237" s="30"/>
      <c r="K2237" s="30"/>
      <c r="L2237" s="30"/>
    </row>
    <row r="2238" spans="7:12" x14ac:dyDescent="0.25">
      <c r="G2238" s="30"/>
      <c r="H2238" s="30"/>
      <c r="I2238" s="30"/>
      <c r="J2238" s="30"/>
      <c r="K2238" s="30"/>
      <c r="L2238" s="30"/>
    </row>
    <row r="2239" spans="7:12" x14ac:dyDescent="0.25">
      <c r="G2239" s="30"/>
      <c r="H2239" s="30"/>
      <c r="I2239" s="30"/>
      <c r="J2239" s="30"/>
      <c r="K2239" s="30"/>
      <c r="L2239" s="30"/>
    </row>
    <row r="2240" spans="7:12" x14ac:dyDescent="0.25">
      <c r="G2240" s="30"/>
      <c r="H2240" s="30"/>
      <c r="I2240" s="30"/>
      <c r="J2240" s="30"/>
      <c r="K2240" s="30"/>
      <c r="L2240" s="30"/>
    </row>
    <row r="2241" spans="7:12" x14ac:dyDescent="0.25">
      <c r="G2241" s="30"/>
      <c r="H2241" s="30"/>
      <c r="I2241" s="30"/>
      <c r="J2241" s="30"/>
      <c r="K2241" s="30"/>
      <c r="L2241" s="30"/>
    </row>
    <row r="2242" spans="7:12" x14ac:dyDescent="0.25">
      <c r="G2242" s="30"/>
      <c r="H2242" s="30"/>
      <c r="I2242" s="30"/>
      <c r="J2242" s="30"/>
      <c r="K2242" s="30"/>
      <c r="L2242" s="30"/>
    </row>
    <row r="2243" spans="7:12" x14ac:dyDescent="0.25">
      <c r="G2243" s="30"/>
      <c r="H2243" s="30"/>
      <c r="I2243" s="30"/>
      <c r="J2243" s="30"/>
      <c r="K2243" s="30"/>
      <c r="L2243" s="30"/>
    </row>
    <row r="2244" spans="7:12" x14ac:dyDescent="0.25">
      <c r="G2244" s="30"/>
      <c r="H2244" s="30"/>
      <c r="I2244" s="30"/>
      <c r="J2244" s="30"/>
      <c r="K2244" s="30"/>
      <c r="L2244" s="30"/>
    </row>
    <row r="2245" spans="7:12" x14ac:dyDescent="0.25">
      <c r="G2245" s="30"/>
      <c r="H2245" s="30"/>
      <c r="I2245" s="30"/>
      <c r="J2245" s="30"/>
      <c r="K2245" s="30"/>
      <c r="L2245" s="30"/>
    </row>
    <row r="2246" spans="7:12" x14ac:dyDescent="0.25">
      <c r="G2246" s="30"/>
      <c r="H2246" s="30"/>
      <c r="I2246" s="30"/>
      <c r="J2246" s="30"/>
      <c r="K2246" s="30"/>
      <c r="L2246" s="30"/>
    </row>
    <row r="2247" spans="7:12" x14ac:dyDescent="0.25">
      <c r="G2247" s="30"/>
      <c r="H2247" s="30"/>
      <c r="I2247" s="30"/>
      <c r="J2247" s="30"/>
      <c r="K2247" s="30"/>
      <c r="L2247" s="30"/>
    </row>
    <row r="2248" spans="7:12" x14ac:dyDescent="0.25">
      <c r="G2248" s="30"/>
      <c r="H2248" s="30"/>
      <c r="I2248" s="30"/>
      <c r="J2248" s="30"/>
      <c r="K2248" s="30"/>
      <c r="L2248" s="30"/>
    </row>
    <row r="2249" spans="7:12" x14ac:dyDescent="0.25">
      <c r="G2249" s="30"/>
      <c r="H2249" s="30"/>
      <c r="I2249" s="30"/>
      <c r="J2249" s="30"/>
      <c r="K2249" s="30"/>
      <c r="L2249" s="30"/>
    </row>
    <row r="2250" spans="7:12" x14ac:dyDescent="0.25">
      <c r="G2250" s="30"/>
      <c r="H2250" s="30"/>
      <c r="I2250" s="30"/>
      <c r="J2250" s="30"/>
      <c r="K2250" s="30"/>
      <c r="L2250" s="30"/>
    </row>
    <row r="2251" spans="7:12" x14ac:dyDescent="0.25">
      <c r="G2251" s="30"/>
      <c r="H2251" s="30"/>
      <c r="I2251" s="30"/>
      <c r="J2251" s="30"/>
      <c r="K2251" s="30"/>
      <c r="L2251" s="30"/>
    </row>
    <row r="2252" spans="7:12" x14ac:dyDescent="0.25">
      <c r="G2252" s="30"/>
      <c r="H2252" s="30"/>
      <c r="I2252" s="30"/>
      <c r="J2252" s="30"/>
      <c r="K2252" s="30"/>
      <c r="L2252" s="30"/>
    </row>
    <row r="2253" spans="7:12" x14ac:dyDescent="0.25">
      <c r="G2253" s="30"/>
      <c r="H2253" s="30"/>
      <c r="I2253" s="30"/>
      <c r="J2253" s="30"/>
      <c r="K2253" s="30"/>
      <c r="L2253" s="30"/>
    </row>
    <row r="2254" spans="7:12" x14ac:dyDescent="0.25">
      <c r="G2254" s="30"/>
      <c r="H2254" s="30"/>
      <c r="I2254" s="30"/>
      <c r="J2254" s="30"/>
      <c r="K2254" s="30"/>
      <c r="L2254" s="30"/>
    </row>
    <row r="2255" spans="7:12" x14ac:dyDescent="0.25">
      <c r="G2255" s="30"/>
      <c r="H2255" s="30"/>
      <c r="I2255" s="30"/>
      <c r="J2255" s="30"/>
      <c r="K2255" s="30"/>
      <c r="L2255" s="30"/>
    </row>
    <row r="2256" spans="7:12" x14ac:dyDescent="0.25">
      <c r="G2256" s="30"/>
      <c r="H2256" s="30"/>
      <c r="I2256" s="30"/>
      <c r="J2256" s="30"/>
      <c r="K2256" s="30"/>
      <c r="L2256" s="30"/>
    </row>
    <row r="2257" spans="7:12" x14ac:dyDescent="0.25">
      <c r="G2257" s="30"/>
      <c r="H2257" s="30"/>
      <c r="I2257" s="30"/>
      <c r="J2257" s="30"/>
      <c r="K2257" s="30"/>
      <c r="L2257" s="30"/>
    </row>
    <row r="2258" spans="7:12" x14ac:dyDescent="0.25">
      <c r="G2258" s="30"/>
      <c r="H2258" s="30"/>
      <c r="I2258" s="30"/>
      <c r="J2258" s="30"/>
      <c r="K2258" s="30"/>
      <c r="L2258" s="30"/>
    </row>
    <row r="2259" spans="7:12" x14ac:dyDescent="0.25">
      <c r="G2259" s="30"/>
      <c r="H2259" s="30"/>
      <c r="I2259" s="30"/>
      <c r="J2259" s="30"/>
      <c r="K2259" s="30"/>
      <c r="L2259" s="30"/>
    </row>
    <row r="2260" spans="7:12" x14ac:dyDescent="0.25">
      <c r="G2260" s="30"/>
      <c r="H2260" s="30"/>
      <c r="I2260" s="30"/>
      <c r="J2260" s="30"/>
      <c r="K2260" s="30"/>
      <c r="L2260" s="30"/>
    </row>
    <row r="2261" spans="7:12" x14ac:dyDescent="0.25">
      <c r="G2261" s="30"/>
      <c r="H2261" s="30"/>
      <c r="I2261" s="30"/>
      <c r="J2261" s="30"/>
      <c r="K2261" s="30"/>
      <c r="L2261" s="30"/>
    </row>
    <row r="2262" spans="7:12" x14ac:dyDescent="0.25">
      <c r="G2262" s="30"/>
      <c r="H2262" s="30"/>
      <c r="I2262" s="30"/>
      <c r="J2262" s="30"/>
      <c r="K2262" s="30"/>
      <c r="L2262" s="30"/>
    </row>
    <row r="2263" spans="7:12" x14ac:dyDescent="0.25">
      <c r="G2263" s="30"/>
      <c r="H2263" s="30"/>
      <c r="I2263" s="30"/>
      <c r="J2263" s="30"/>
      <c r="K2263" s="30"/>
      <c r="L2263" s="30"/>
    </row>
    <row r="2264" spans="7:12" x14ac:dyDescent="0.25">
      <c r="G2264" s="30"/>
      <c r="H2264" s="30"/>
      <c r="I2264" s="30"/>
      <c r="J2264" s="30"/>
      <c r="K2264" s="30"/>
      <c r="L2264" s="30"/>
    </row>
    <row r="2265" spans="7:12" x14ac:dyDescent="0.25">
      <c r="G2265" s="30"/>
      <c r="H2265" s="30"/>
      <c r="I2265" s="30"/>
      <c r="J2265" s="30"/>
      <c r="K2265" s="30"/>
      <c r="L2265" s="30"/>
    </row>
    <row r="2266" spans="7:12" x14ac:dyDescent="0.25">
      <c r="G2266" s="30"/>
      <c r="H2266" s="30"/>
      <c r="I2266" s="30"/>
      <c r="J2266" s="30"/>
      <c r="K2266" s="30"/>
      <c r="L2266" s="30"/>
    </row>
    <row r="2267" spans="7:12" x14ac:dyDescent="0.25">
      <c r="G2267" s="30"/>
      <c r="H2267" s="30"/>
      <c r="I2267" s="30"/>
      <c r="J2267" s="30"/>
      <c r="K2267" s="30"/>
      <c r="L2267" s="30"/>
    </row>
    <row r="2268" spans="7:12" x14ac:dyDescent="0.25">
      <c r="G2268" s="30"/>
      <c r="H2268" s="30"/>
      <c r="I2268" s="30"/>
      <c r="J2268" s="30"/>
      <c r="K2268" s="30"/>
      <c r="L2268" s="30"/>
    </row>
    <row r="2269" spans="7:12" x14ac:dyDescent="0.25">
      <c r="G2269" s="30"/>
      <c r="H2269" s="30"/>
      <c r="I2269" s="30"/>
      <c r="J2269" s="30"/>
      <c r="K2269" s="30"/>
      <c r="L2269" s="30"/>
    </row>
    <row r="2270" spans="7:12" x14ac:dyDescent="0.25">
      <c r="G2270" s="30"/>
      <c r="H2270" s="30"/>
      <c r="I2270" s="30"/>
      <c r="J2270" s="30"/>
      <c r="K2270" s="30"/>
      <c r="L2270" s="30"/>
    </row>
    <row r="2271" spans="7:12" x14ac:dyDescent="0.25">
      <c r="G2271" s="30"/>
      <c r="H2271" s="30"/>
      <c r="I2271" s="30"/>
      <c r="J2271" s="30"/>
      <c r="K2271" s="30"/>
      <c r="L2271" s="30"/>
    </row>
    <row r="2272" spans="7:12" x14ac:dyDescent="0.25">
      <c r="G2272" s="30"/>
      <c r="H2272" s="30"/>
      <c r="I2272" s="30"/>
      <c r="J2272" s="30"/>
      <c r="K2272" s="30"/>
      <c r="L2272" s="30"/>
    </row>
    <row r="2273" spans="7:12" x14ac:dyDescent="0.25">
      <c r="G2273" s="30"/>
      <c r="H2273" s="30"/>
      <c r="I2273" s="30"/>
      <c r="J2273" s="30"/>
      <c r="K2273" s="30"/>
      <c r="L2273" s="30"/>
    </row>
    <row r="2274" spans="7:12" x14ac:dyDescent="0.25">
      <c r="G2274" s="30"/>
      <c r="H2274" s="30"/>
      <c r="I2274" s="30"/>
      <c r="J2274" s="30"/>
      <c r="K2274" s="30"/>
      <c r="L2274" s="30"/>
    </row>
    <row r="2275" spans="7:12" x14ac:dyDescent="0.25">
      <c r="G2275" s="30"/>
      <c r="H2275" s="30"/>
      <c r="I2275" s="30"/>
      <c r="J2275" s="30"/>
      <c r="K2275" s="30"/>
      <c r="L2275" s="30"/>
    </row>
    <row r="2276" spans="7:12" x14ac:dyDescent="0.25">
      <c r="G2276" s="30"/>
      <c r="H2276" s="30"/>
      <c r="I2276" s="30"/>
      <c r="J2276" s="30"/>
      <c r="K2276" s="30"/>
      <c r="L2276" s="30"/>
    </row>
    <row r="2277" spans="7:12" x14ac:dyDescent="0.25">
      <c r="G2277" s="30"/>
      <c r="H2277" s="30"/>
      <c r="I2277" s="30"/>
      <c r="J2277" s="30"/>
      <c r="K2277" s="30"/>
      <c r="L2277" s="30"/>
    </row>
    <row r="2278" spans="7:12" x14ac:dyDescent="0.25">
      <c r="G2278" s="30"/>
      <c r="H2278" s="30"/>
      <c r="I2278" s="30"/>
      <c r="J2278" s="30"/>
      <c r="K2278" s="30"/>
      <c r="L2278" s="30"/>
    </row>
    <row r="2279" spans="7:12" x14ac:dyDescent="0.25">
      <c r="G2279" s="30"/>
      <c r="H2279" s="30"/>
      <c r="I2279" s="30"/>
      <c r="J2279" s="30"/>
      <c r="K2279" s="30"/>
      <c r="L2279" s="30"/>
    </row>
    <row r="2280" spans="7:12" x14ac:dyDescent="0.25">
      <c r="G2280" s="30"/>
      <c r="H2280" s="30"/>
      <c r="I2280" s="30"/>
      <c r="J2280" s="30"/>
      <c r="K2280" s="30"/>
      <c r="L2280" s="30"/>
    </row>
    <row r="2281" spans="7:12" x14ac:dyDescent="0.25">
      <c r="G2281" s="30"/>
      <c r="H2281" s="30"/>
      <c r="I2281" s="30"/>
      <c r="J2281" s="30"/>
      <c r="K2281" s="30"/>
      <c r="L2281" s="30"/>
    </row>
    <row r="2282" spans="7:12" x14ac:dyDescent="0.25">
      <c r="G2282" s="30"/>
      <c r="H2282" s="30"/>
      <c r="I2282" s="30"/>
      <c r="J2282" s="30"/>
      <c r="K2282" s="30"/>
      <c r="L2282" s="30"/>
    </row>
    <row r="2283" spans="7:12" x14ac:dyDescent="0.25">
      <c r="G2283" s="30"/>
      <c r="H2283" s="30"/>
      <c r="I2283" s="30"/>
      <c r="J2283" s="30"/>
      <c r="K2283" s="30"/>
      <c r="L2283" s="30"/>
    </row>
    <row r="2284" spans="7:12" x14ac:dyDescent="0.25">
      <c r="G2284" s="30"/>
      <c r="H2284" s="30"/>
      <c r="I2284" s="30"/>
      <c r="J2284" s="30"/>
      <c r="K2284" s="30"/>
      <c r="L2284" s="30"/>
    </row>
    <row r="2285" spans="7:12" x14ac:dyDescent="0.25">
      <c r="G2285" s="30"/>
      <c r="H2285" s="30"/>
      <c r="I2285" s="30"/>
      <c r="J2285" s="30"/>
      <c r="K2285" s="30"/>
      <c r="L2285" s="30"/>
    </row>
    <row r="2286" spans="7:12" x14ac:dyDescent="0.25">
      <c r="G2286" s="30"/>
      <c r="H2286" s="30"/>
      <c r="I2286" s="30"/>
      <c r="J2286" s="30"/>
      <c r="K2286" s="30"/>
      <c r="L2286" s="30"/>
    </row>
    <row r="2287" spans="7:12" x14ac:dyDescent="0.25">
      <c r="G2287" s="30"/>
      <c r="H2287" s="30"/>
      <c r="I2287" s="30"/>
      <c r="J2287" s="30"/>
      <c r="K2287" s="30"/>
      <c r="L2287" s="30"/>
    </row>
    <row r="2288" spans="7:12" x14ac:dyDescent="0.25">
      <c r="G2288" s="30"/>
      <c r="H2288" s="30"/>
      <c r="I2288" s="30"/>
      <c r="J2288" s="30"/>
      <c r="K2288" s="30"/>
      <c r="L2288" s="30"/>
    </row>
    <row r="2289" spans="7:12" x14ac:dyDescent="0.25">
      <c r="G2289" s="30"/>
      <c r="H2289" s="30"/>
      <c r="I2289" s="30"/>
      <c r="J2289" s="30"/>
      <c r="K2289" s="30"/>
      <c r="L2289" s="30"/>
    </row>
    <row r="2290" spans="7:12" x14ac:dyDescent="0.25">
      <c r="G2290" s="30"/>
      <c r="H2290" s="30"/>
      <c r="I2290" s="30"/>
      <c r="J2290" s="30"/>
      <c r="K2290" s="30"/>
      <c r="L2290" s="30"/>
    </row>
    <row r="2291" spans="7:12" x14ac:dyDescent="0.25">
      <c r="G2291" s="30"/>
      <c r="H2291" s="30"/>
      <c r="I2291" s="30"/>
      <c r="J2291" s="30"/>
      <c r="K2291" s="30"/>
      <c r="L2291" s="30"/>
    </row>
    <row r="2292" spans="7:12" x14ac:dyDescent="0.25">
      <c r="G2292" s="30"/>
      <c r="H2292" s="30"/>
      <c r="I2292" s="30"/>
      <c r="J2292" s="30"/>
      <c r="K2292" s="30"/>
      <c r="L2292" s="30"/>
    </row>
    <row r="2293" spans="7:12" x14ac:dyDescent="0.25">
      <c r="G2293" s="30"/>
      <c r="H2293" s="30"/>
      <c r="I2293" s="30"/>
      <c r="J2293" s="30"/>
      <c r="K2293" s="30"/>
      <c r="L2293" s="30"/>
    </row>
    <row r="2294" spans="7:12" x14ac:dyDescent="0.25">
      <c r="G2294" s="30"/>
      <c r="H2294" s="30"/>
      <c r="I2294" s="30"/>
      <c r="J2294" s="30"/>
      <c r="K2294" s="30"/>
      <c r="L2294" s="30"/>
    </row>
    <row r="2295" spans="7:12" x14ac:dyDescent="0.25">
      <c r="G2295" s="30"/>
      <c r="H2295" s="30"/>
      <c r="I2295" s="30"/>
      <c r="J2295" s="30"/>
      <c r="K2295" s="30"/>
      <c r="L2295" s="30"/>
    </row>
    <row r="2296" spans="7:12" x14ac:dyDescent="0.25">
      <c r="G2296" s="30"/>
      <c r="H2296" s="30"/>
      <c r="I2296" s="30"/>
      <c r="J2296" s="30"/>
      <c r="K2296" s="30"/>
      <c r="L2296" s="30"/>
    </row>
    <row r="2297" spans="7:12" x14ac:dyDescent="0.25">
      <c r="G2297" s="30"/>
      <c r="H2297" s="30"/>
      <c r="I2297" s="30"/>
      <c r="J2297" s="30"/>
      <c r="K2297" s="30"/>
      <c r="L2297" s="30"/>
    </row>
    <row r="2298" spans="7:12" x14ac:dyDescent="0.25">
      <c r="G2298" s="30"/>
      <c r="H2298" s="30"/>
      <c r="I2298" s="30"/>
      <c r="J2298" s="30"/>
      <c r="K2298" s="30"/>
      <c r="L2298" s="30"/>
    </row>
    <row r="2299" spans="7:12" x14ac:dyDescent="0.25">
      <c r="G2299" s="30"/>
      <c r="H2299" s="30"/>
      <c r="I2299" s="30"/>
      <c r="J2299" s="30"/>
      <c r="K2299" s="30"/>
      <c r="L2299" s="30"/>
    </row>
    <row r="2300" spans="7:12" x14ac:dyDescent="0.25">
      <c r="G2300" s="30"/>
      <c r="H2300" s="30"/>
      <c r="I2300" s="30"/>
      <c r="J2300" s="30"/>
      <c r="K2300" s="30"/>
      <c r="L2300" s="30"/>
    </row>
    <row r="2301" spans="7:12" x14ac:dyDescent="0.25">
      <c r="G2301" s="30"/>
      <c r="H2301" s="30"/>
      <c r="I2301" s="30"/>
      <c r="J2301" s="30"/>
      <c r="K2301" s="30"/>
      <c r="L2301" s="30"/>
    </row>
    <row r="2302" spans="7:12" x14ac:dyDescent="0.25">
      <c r="G2302" s="30"/>
      <c r="H2302" s="30"/>
      <c r="I2302" s="30"/>
      <c r="J2302" s="30"/>
      <c r="K2302" s="30"/>
      <c r="L2302" s="30"/>
    </row>
    <row r="2303" spans="7:12" x14ac:dyDescent="0.25">
      <c r="G2303" s="30"/>
      <c r="H2303" s="30"/>
      <c r="I2303" s="30"/>
      <c r="J2303" s="30"/>
      <c r="K2303" s="30"/>
      <c r="L2303" s="30"/>
    </row>
    <row r="2304" spans="7:12" x14ac:dyDescent="0.25">
      <c r="G2304" s="30"/>
      <c r="H2304" s="30"/>
      <c r="I2304" s="30"/>
      <c r="J2304" s="30"/>
      <c r="K2304" s="30"/>
      <c r="L2304" s="30"/>
    </row>
    <row r="2305" spans="7:12" x14ac:dyDescent="0.25">
      <c r="G2305" s="30"/>
      <c r="H2305" s="30"/>
      <c r="I2305" s="30"/>
      <c r="J2305" s="30"/>
      <c r="K2305" s="30"/>
      <c r="L2305" s="30"/>
    </row>
    <row r="2306" spans="7:12" x14ac:dyDescent="0.25">
      <c r="G2306" s="30"/>
      <c r="H2306" s="30"/>
      <c r="I2306" s="30"/>
      <c r="J2306" s="30"/>
      <c r="K2306" s="30"/>
      <c r="L2306" s="30"/>
    </row>
    <row r="2307" spans="7:12" x14ac:dyDescent="0.25">
      <c r="G2307" s="30"/>
      <c r="H2307" s="30"/>
      <c r="I2307" s="30"/>
      <c r="J2307" s="30"/>
      <c r="K2307" s="30"/>
      <c r="L2307" s="30"/>
    </row>
    <row r="2308" spans="7:12" x14ac:dyDescent="0.25">
      <c r="G2308" s="30"/>
      <c r="H2308" s="30"/>
      <c r="I2308" s="30"/>
      <c r="J2308" s="30"/>
      <c r="K2308" s="30"/>
      <c r="L2308" s="30"/>
    </row>
    <row r="2309" spans="7:12" x14ac:dyDescent="0.25">
      <c r="G2309" s="30"/>
      <c r="H2309" s="30"/>
      <c r="I2309" s="30"/>
      <c r="J2309" s="30"/>
      <c r="K2309" s="30"/>
      <c r="L2309" s="30"/>
    </row>
    <row r="2310" spans="7:12" x14ac:dyDescent="0.25">
      <c r="G2310" s="30"/>
      <c r="H2310" s="30"/>
      <c r="I2310" s="30"/>
      <c r="J2310" s="30"/>
      <c r="K2310" s="30"/>
      <c r="L2310" s="30"/>
    </row>
    <row r="2311" spans="7:12" x14ac:dyDescent="0.25">
      <c r="G2311" s="30"/>
      <c r="H2311" s="30"/>
      <c r="I2311" s="30"/>
      <c r="J2311" s="30"/>
      <c r="K2311" s="30"/>
      <c r="L2311" s="30"/>
    </row>
    <row r="2312" spans="7:12" x14ac:dyDescent="0.25">
      <c r="G2312" s="30"/>
      <c r="H2312" s="30"/>
      <c r="I2312" s="30"/>
      <c r="J2312" s="30"/>
      <c r="K2312" s="30"/>
      <c r="L2312" s="30"/>
    </row>
    <row r="2313" spans="7:12" x14ac:dyDescent="0.25">
      <c r="G2313" s="30"/>
      <c r="H2313" s="30"/>
      <c r="I2313" s="30"/>
      <c r="J2313" s="30"/>
      <c r="K2313" s="30"/>
      <c r="L2313" s="30"/>
    </row>
    <row r="2314" spans="7:12" x14ac:dyDescent="0.25">
      <c r="G2314" s="30"/>
      <c r="H2314" s="30"/>
      <c r="I2314" s="30"/>
      <c r="J2314" s="30"/>
      <c r="K2314" s="30"/>
      <c r="L2314" s="30"/>
    </row>
    <row r="2315" spans="7:12" x14ac:dyDescent="0.25">
      <c r="G2315" s="30"/>
      <c r="H2315" s="30"/>
      <c r="I2315" s="30"/>
      <c r="J2315" s="30"/>
      <c r="K2315" s="30"/>
      <c r="L2315" s="30"/>
    </row>
    <row r="2316" spans="7:12" x14ac:dyDescent="0.25">
      <c r="G2316" s="30"/>
      <c r="H2316" s="30"/>
      <c r="I2316" s="30"/>
      <c r="J2316" s="30"/>
      <c r="K2316" s="30"/>
      <c r="L2316" s="30"/>
    </row>
    <row r="2317" spans="7:12" x14ac:dyDescent="0.25">
      <c r="G2317" s="30"/>
      <c r="H2317" s="30"/>
      <c r="I2317" s="30"/>
      <c r="J2317" s="30"/>
      <c r="K2317" s="30"/>
      <c r="L2317" s="30"/>
    </row>
    <row r="2318" spans="7:12" x14ac:dyDescent="0.25">
      <c r="G2318" s="30"/>
      <c r="H2318" s="30"/>
      <c r="I2318" s="30"/>
      <c r="J2318" s="30"/>
      <c r="K2318" s="30"/>
      <c r="L2318" s="30"/>
    </row>
    <row r="2319" spans="7:12" x14ac:dyDescent="0.25">
      <c r="G2319" s="30"/>
      <c r="H2319" s="30"/>
      <c r="I2319" s="30"/>
      <c r="J2319" s="30"/>
      <c r="K2319" s="30"/>
      <c r="L2319" s="30"/>
    </row>
    <row r="2320" spans="7:12" x14ac:dyDescent="0.25">
      <c r="G2320" s="30"/>
      <c r="H2320" s="30"/>
      <c r="I2320" s="30"/>
      <c r="J2320" s="30"/>
      <c r="K2320" s="30"/>
      <c r="L2320" s="30"/>
    </row>
    <row r="2321" spans="7:12" x14ac:dyDescent="0.25">
      <c r="G2321" s="30"/>
      <c r="H2321" s="30"/>
      <c r="I2321" s="30"/>
      <c r="J2321" s="30"/>
      <c r="K2321" s="30"/>
      <c r="L2321" s="30"/>
    </row>
    <row r="2322" spans="7:12" x14ac:dyDescent="0.25">
      <c r="G2322" s="30"/>
      <c r="H2322" s="30"/>
      <c r="I2322" s="30"/>
      <c r="J2322" s="30"/>
      <c r="K2322" s="30"/>
      <c r="L2322" s="30"/>
    </row>
    <row r="2323" spans="7:12" x14ac:dyDescent="0.25">
      <c r="G2323" s="30"/>
      <c r="H2323" s="30"/>
      <c r="I2323" s="30"/>
      <c r="J2323" s="30"/>
      <c r="K2323" s="30"/>
      <c r="L2323" s="30"/>
    </row>
    <row r="2324" spans="7:12" x14ac:dyDescent="0.25">
      <c r="G2324" s="30"/>
      <c r="H2324" s="30"/>
      <c r="I2324" s="30"/>
      <c r="J2324" s="30"/>
      <c r="K2324" s="30"/>
      <c r="L2324" s="30"/>
    </row>
    <row r="2325" spans="7:12" x14ac:dyDescent="0.25">
      <c r="G2325" s="30"/>
      <c r="H2325" s="30"/>
      <c r="I2325" s="30"/>
      <c r="J2325" s="30"/>
      <c r="K2325" s="30"/>
      <c r="L2325" s="30"/>
    </row>
    <row r="2326" spans="7:12" x14ac:dyDescent="0.25">
      <c r="G2326" s="30"/>
      <c r="H2326" s="30"/>
      <c r="I2326" s="30"/>
      <c r="J2326" s="30"/>
      <c r="K2326" s="30"/>
      <c r="L2326" s="30"/>
    </row>
    <row r="2327" spans="7:12" x14ac:dyDescent="0.25">
      <c r="G2327" s="30"/>
      <c r="H2327" s="30"/>
      <c r="I2327" s="30"/>
      <c r="J2327" s="30"/>
      <c r="K2327" s="30"/>
      <c r="L2327" s="30"/>
    </row>
    <row r="2328" spans="7:12" x14ac:dyDescent="0.25">
      <c r="G2328" s="30"/>
      <c r="H2328" s="30"/>
      <c r="I2328" s="30"/>
      <c r="J2328" s="30"/>
      <c r="K2328" s="30"/>
      <c r="L2328" s="30"/>
    </row>
    <row r="2329" spans="7:12" x14ac:dyDescent="0.25">
      <c r="G2329" s="30"/>
      <c r="H2329" s="30"/>
      <c r="I2329" s="30"/>
      <c r="J2329" s="30"/>
      <c r="K2329" s="30"/>
      <c r="L2329" s="30"/>
    </row>
    <row r="2330" spans="7:12" x14ac:dyDescent="0.25">
      <c r="G2330" s="30"/>
      <c r="H2330" s="30"/>
      <c r="I2330" s="30"/>
      <c r="J2330" s="30"/>
      <c r="K2330" s="30"/>
      <c r="L2330" s="30"/>
    </row>
    <row r="2331" spans="7:12" x14ac:dyDescent="0.25">
      <c r="G2331" s="30"/>
      <c r="H2331" s="30"/>
      <c r="I2331" s="30"/>
      <c r="J2331" s="30"/>
      <c r="K2331" s="30"/>
      <c r="L2331" s="30"/>
    </row>
    <row r="2332" spans="7:12" x14ac:dyDescent="0.25">
      <c r="G2332" s="30"/>
      <c r="H2332" s="30"/>
      <c r="I2332" s="30"/>
      <c r="J2332" s="30"/>
      <c r="K2332" s="30"/>
      <c r="L2332" s="30"/>
    </row>
    <row r="2333" spans="7:12" x14ac:dyDescent="0.25">
      <c r="G2333" s="30"/>
      <c r="H2333" s="30"/>
      <c r="I2333" s="30"/>
      <c r="J2333" s="30"/>
      <c r="K2333" s="30"/>
      <c r="L2333" s="30"/>
    </row>
    <row r="2334" spans="7:12" x14ac:dyDescent="0.25">
      <c r="G2334" s="30"/>
      <c r="H2334" s="30"/>
      <c r="I2334" s="30"/>
      <c r="J2334" s="30"/>
      <c r="K2334" s="30"/>
      <c r="L2334" s="30"/>
    </row>
    <row r="2335" spans="7:12" x14ac:dyDescent="0.25">
      <c r="G2335" s="30"/>
      <c r="H2335" s="30"/>
      <c r="I2335" s="30"/>
      <c r="J2335" s="30"/>
      <c r="K2335" s="30"/>
      <c r="L2335" s="30"/>
    </row>
    <row r="2336" spans="7:12" x14ac:dyDescent="0.25">
      <c r="G2336" s="30"/>
      <c r="H2336" s="30"/>
      <c r="I2336" s="30"/>
      <c r="J2336" s="30"/>
      <c r="K2336" s="30"/>
      <c r="L2336" s="30"/>
    </row>
    <row r="2337" spans="7:12" x14ac:dyDescent="0.25">
      <c r="G2337" s="30"/>
      <c r="H2337" s="30"/>
      <c r="I2337" s="30"/>
      <c r="J2337" s="30"/>
      <c r="K2337" s="30"/>
      <c r="L2337" s="30"/>
    </row>
    <row r="2338" spans="7:12" x14ac:dyDescent="0.25">
      <c r="G2338" s="30"/>
      <c r="H2338" s="30"/>
      <c r="I2338" s="30"/>
      <c r="J2338" s="30"/>
      <c r="K2338" s="30"/>
      <c r="L2338" s="30"/>
    </row>
    <row r="2339" spans="7:12" x14ac:dyDescent="0.25">
      <c r="G2339" s="30"/>
      <c r="H2339" s="30"/>
      <c r="I2339" s="30"/>
      <c r="J2339" s="30"/>
      <c r="K2339" s="30"/>
      <c r="L2339" s="30"/>
    </row>
    <row r="2340" spans="7:12" x14ac:dyDescent="0.25">
      <c r="G2340" s="30"/>
      <c r="H2340" s="30"/>
      <c r="I2340" s="30"/>
      <c r="J2340" s="30"/>
      <c r="K2340" s="30"/>
      <c r="L2340" s="30"/>
    </row>
    <row r="2341" spans="7:12" x14ac:dyDescent="0.25">
      <c r="G2341" s="30"/>
      <c r="H2341" s="30"/>
      <c r="I2341" s="30"/>
      <c r="J2341" s="30"/>
      <c r="K2341" s="30"/>
      <c r="L2341" s="30"/>
    </row>
    <row r="2342" spans="7:12" x14ac:dyDescent="0.25">
      <c r="G2342" s="30"/>
      <c r="H2342" s="30"/>
      <c r="I2342" s="30"/>
      <c r="J2342" s="30"/>
      <c r="K2342" s="30"/>
      <c r="L2342" s="30"/>
    </row>
    <row r="2343" spans="7:12" x14ac:dyDescent="0.25">
      <c r="G2343" s="30"/>
      <c r="H2343" s="30"/>
      <c r="I2343" s="30"/>
      <c r="J2343" s="30"/>
      <c r="K2343" s="30"/>
      <c r="L2343" s="30"/>
    </row>
    <row r="2344" spans="7:12" x14ac:dyDescent="0.25">
      <c r="G2344" s="30"/>
      <c r="H2344" s="30"/>
      <c r="I2344" s="30"/>
      <c r="J2344" s="30"/>
      <c r="K2344" s="30"/>
      <c r="L2344" s="30"/>
    </row>
    <row r="2345" spans="7:12" x14ac:dyDescent="0.25">
      <c r="G2345" s="30"/>
      <c r="H2345" s="30"/>
      <c r="I2345" s="30"/>
      <c r="J2345" s="30"/>
      <c r="K2345" s="30"/>
      <c r="L2345" s="30"/>
    </row>
    <row r="2346" spans="7:12" x14ac:dyDescent="0.25">
      <c r="G2346" s="30"/>
      <c r="H2346" s="30"/>
      <c r="I2346" s="30"/>
      <c r="J2346" s="30"/>
      <c r="K2346" s="30"/>
      <c r="L2346" s="30"/>
    </row>
    <row r="2347" spans="7:12" x14ac:dyDescent="0.25">
      <c r="G2347" s="30"/>
      <c r="H2347" s="30"/>
      <c r="I2347" s="30"/>
      <c r="J2347" s="30"/>
      <c r="K2347" s="30"/>
      <c r="L2347" s="30"/>
    </row>
    <row r="2348" spans="7:12" x14ac:dyDescent="0.25">
      <c r="G2348" s="30"/>
      <c r="H2348" s="30"/>
      <c r="I2348" s="30"/>
      <c r="J2348" s="30"/>
      <c r="K2348" s="30"/>
      <c r="L2348" s="30"/>
    </row>
    <row r="2349" spans="7:12" x14ac:dyDescent="0.25">
      <c r="G2349" s="30"/>
      <c r="H2349" s="30"/>
      <c r="I2349" s="30"/>
      <c r="J2349" s="30"/>
      <c r="K2349" s="30"/>
      <c r="L2349" s="30"/>
    </row>
    <row r="2350" spans="7:12" x14ac:dyDescent="0.25">
      <c r="G2350" s="30"/>
      <c r="H2350" s="30"/>
      <c r="I2350" s="30"/>
      <c r="J2350" s="30"/>
      <c r="K2350" s="30"/>
      <c r="L2350" s="30"/>
    </row>
    <row r="2351" spans="7:12" x14ac:dyDescent="0.25">
      <c r="G2351" s="30"/>
      <c r="H2351" s="30"/>
      <c r="I2351" s="30"/>
      <c r="J2351" s="30"/>
      <c r="K2351" s="30"/>
      <c r="L2351" s="30"/>
    </row>
    <row r="2352" spans="7:12" x14ac:dyDescent="0.25">
      <c r="G2352" s="30"/>
      <c r="H2352" s="30"/>
      <c r="I2352" s="30"/>
      <c r="J2352" s="30"/>
      <c r="K2352" s="30"/>
      <c r="L2352" s="30"/>
    </row>
    <row r="2353" spans="7:12" x14ac:dyDescent="0.25">
      <c r="G2353" s="30"/>
      <c r="H2353" s="30"/>
      <c r="I2353" s="30"/>
      <c r="J2353" s="30"/>
      <c r="K2353" s="30"/>
      <c r="L2353" s="30"/>
    </row>
    <row r="2354" spans="7:12" x14ac:dyDescent="0.25">
      <c r="G2354" s="30"/>
      <c r="H2354" s="30"/>
      <c r="I2354" s="30"/>
      <c r="J2354" s="30"/>
      <c r="K2354" s="30"/>
      <c r="L2354" s="30"/>
    </row>
    <row r="2355" spans="7:12" x14ac:dyDescent="0.25">
      <c r="G2355" s="30"/>
      <c r="H2355" s="30"/>
      <c r="I2355" s="30"/>
      <c r="J2355" s="30"/>
      <c r="K2355" s="30"/>
      <c r="L2355" s="30"/>
    </row>
    <row r="2356" spans="7:12" x14ac:dyDescent="0.25">
      <c r="G2356" s="30"/>
      <c r="H2356" s="30"/>
      <c r="I2356" s="30"/>
      <c r="J2356" s="30"/>
      <c r="K2356" s="30"/>
      <c r="L2356" s="30"/>
    </row>
    <row r="2357" spans="7:12" x14ac:dyDescent="0.25">
      <c r="G2357" s="30"/>
      <c r="H2357" s="30"/>
      <c r="I2357" s="30"/>
      <c r="J2357" s="30"/>
      <c r="K2357" s="30"/>
      <c r="L2357" s="30"/>
    </row>
    <row r="2358" spans="7:12" x14ac:dyDescent="0.25">
      <c r="G2358" s="30"/>
      <c r="H2358" s="30"/>
      <c r="I2358" s="30"/>
      <c r="J2358" s="30"/>
      <c r="K2358" s="30"/>
      <c r="L2358" s="30"/>
    </row>
    <row r="2359" spans="7:12" x14ac:dyDescent="0.25">
      <c r="G2359" s="30"/>
      <c r="H2359" s="30"/>
      <c r="I2359" s="30"/>
      <c r="J2359" s="30"/>
      <c r="K2359" s="30"/>
      <c r="L2359" s="30"/>
    </row>
    <row r="2360" spans="7:12" x14ac:dyDescent="0.25">
      <c r="G2360" s="30"/>
      <c r="H2360" s="30"/>
      <c r="I2360" s="30"/>
      <c r="J2360" s="30"/>
      <c r="K2360" s="30"/>
      <c r="L2360" s="30"/>
    </row>
    <row r="2361" spans="7:12" x14ac:dyDescent="0.25">
      <c r="G2361" s="30"/>
      <c r="H2361" s="30"/>
      <c r="I2361" s="30"/>
      <c r="J2361" s="30"/>
      <c r="K2361" s="30"/>
      <c r="L2361" s="30"/>
    </row>
    <row r="2362" spans="7:12" x14ac:dyDescent="0.25">
      <c r="G2362" s="30"/>
      <c r="H2362" s="30"/>
      <c r="I2362" s="30"/>
      <c r="J2362" s="30"/>
      <c r="K2362" s="30"/>
      <c r="L2362" s="30"/>
    </row>
    <row r="2363" spans="7:12" x14ac:dyDescent="0.25">
      <c r="G2363" s="30"/>
      <c r="H2363" s="30"/>
      <c r="I2363" s="30"/>
      <c r="J2363" s="30"/>
      <c r="K2363" s="30"/>
      <c r="L2363" s="30"/>
    </row>
    <row r="2364" spans="7:12" x14ac:dyDescent="0.25">
      <c r="G2364" s="30"/>
      <c r="H2364" s="30"/>
      <c r="I2364" s="30"/>
      <c r="J2364" s="30"/>
      <c r="K2364" s="30"/>
      <c r="L2364" s="30"/>
    </row>
    <row r="2365" spans="7:12" x14ac:dyDescent="0.25">
      <c r="G2365" s="30"/>
      <c r="H2365" s="30"/>
      <c r="I2365" s="30"/>
      <c r="J2365" s="30"/>
      <c r="K2365" s="30"/>
      <c r="L2365" s="30"/>
    </row>
    <row r="2366" spans="7:12" x14ac:dyDescent="0.25">
      <c r="G2366" s="30"/>
      <c r="H2366" s="30"/>
      <c r="I2366" s="30"/>
      <c r="J2366" s="30"/>
      <c r="K2366" s="30"/>
      <c r="L2366" s="30"/>
    </row>
    <row r="2367" spans="7:12" x14ac:dyDescent="0.25">
      <c r="G2367" s="30"/>
      <c r="H2367" s="30"/>
      <c r="I2367" s="30"/>
      <c r="J2367" s="30"/>
      <c r="K2367" s="30"/>
      <c r="L2367" s="30"/>
    </row>
    <row r="2368" spans="7:12" x14ac:dyDescent="0.25">
      <c r="G2368" s="30"/>
      <c r="H2368" s="30"/>
      <c r="I2368" s="30"/>
      <c r="J2368" s="30"/>
      <c r="K2368" s="30"/>
      <c r="L2368" s="30"/>
    </row>
    <row r="2369" spans="7:12" x14ac:dyDescent="0.25">
      <c r="G2369" s="30"/>
      <c r="H2369" s="30"/>
      <c r="I2369" s="30"/>
      <c r="J2369" s="30"/>
      <c r="K2369" s="30"/>
      <c r="L2369" s="30"/>
    </row>
    <row r="2370" spans="7:12" x14ac:dyDescent="0.25">
      <c r="G2370" s="30"/>
      <c r="H2370" s="30"/>
      <c r="I2370" s="30"/>
      <c r="J2370" s="30"/>
      <c r="K2370" s="30"/>
      <c r="L2370" s="30"/>
    </row>
    <row r="2371" spans="7:12" x14ac:dyDescent="0.25">
      <c r="G2371" s="30"/>
      <c r="H2371" s="30"/>
      <c r="I2371" s="30"/>
      <c r="J2371" s="30"/>
      <c r="K2371" s="30"/>
      <c r="L2371" s="30"/>
    </row>
    <row r="2372" spans="7:12" x14ac:dyDescent="0.25">
      <c r="G2372" s="30"/>
      <c r="H2372" s="30"/>
      <c r="I2372" s="30"/>
      <c r="J2372" s="30"/>
      <c r="K2372" s="30"/>
      <c r="L2372" s="30"/>
    </row>
    <row r="2373" spans="7:12" x14ac:dyDescent="0.25">
      <c r="G2373" s="30"/>
      <c r="H2373" s="30"/>
      <c r="I2373" s="30"/>
      <c r="J2373" s="30"/>
      <c r="K2373" s="30"/>
      <c r="L2373" s="30"/>
    </row>
    <row r="2374" spans="7:12" x14ac:dyDescent="0.25">
      <c r="G2374" s="30"/>
      <c r="H2374" s="30"/>
      <c r="I2374" s="30"/>
      <c r="J2374" s="30"/>
      <c r="K2374" s="30"/>
      <c r="L2374" s="30"/>
    </row>
    <row r="2375" spans="7:12" x14ac:dyDescent="0.25">
      <c r="G2375" s="30"/>
      <c r="H2375" s="30"/>
      <c r="I2375" s="30"/>
      <c r="J2375" s="30"/>
      <c r="K2375" s="30"/>
      <c r="L2375" s="30"/>
    </row>
    <row r="2376" spans="7:12" x14ac:dyDescent="0.25">
      <c r="G2376" s="30"/>
      <c r="H2376" s="30"/>
      <c r="I2376" s="30"/>
      <c r="J2376" s="30"/>
      <c r="K2376" s="30"/>
      <c r="L2376" s="30"/>
    </row>
    <row r="2377" spans="7:12" x14ac:dyDescent="0.25">
      <c r="G2377" s="30"/>
      <c r="H2377" s="30"/>
      <c r="I2377" s="30"/>
      <c r="J2377" s="30"/>
      <c r="K2377" s="30"/>
      <c r="L2377" s="30"/>
    </row>
    <row r="2378" spans="7:12" x14ac:dyDescent="0.25">
      <c r="G2378" s="30"/>
      <c r="H2378" s="30"/>
      <c r="I2378" s="30"/>
      <c r="J2378" s="30"/>
      <c r="K2378" s="30"/>
      <c r="L2378" s="30"/>
    </row>
    <row r="2379" spans="7:12" x14ac:dyDescent="0.25">
      <c r="G2379" s="30"/>
      <c r="H2379" s="30"/>
      <c r="I2379" s="30"/>
      <c r="J2379" s="30"/>
      <c r="K2379" s="30"/>
      <c r="L2379" s="30"/>
    </row>
    <row r="2380" spans="7:12" x14ac:dyDescent="0.25">
      <c r="G2380" s="30"/>
      <c r="H2380" s="30"/>
      <c r="I2380" s="30"/>
      <c r="J2380" s="30"/>
      <c r="K2380" s="30"/>
      <c r="L2380" s="30"/>
    </row>
    <row r="2381" spans="7:12" x14ac:dyDescent="0.25">
      <c r="G2381" s="30"/>
      <c r="H2381" s="30"/>
      <c r="I2381" s="30"/>
      <c r="J2381" s="30"/>
      <c r="K2381" s="30"/>
      <c r="L2381" s="30"/>
    </row>
    <row r="2382" spans="7:12" x14ac:dyDescent="0.25">
      <c r="G2382" s="30"/>
      <c r="H2382" s="30"/>
      <c r="I2382" s="30"/>
      <c r="J2382" s="30"/>
      <c r="K2382" s="30"/>
      <c r="L2382" s="30"/>
    </row>
    <row r="2383" spans="7:12" x14ac:dyDescent="0.25">
      <c r="G2383" s="30"/>
      <c r="H2383" s="30"/>
      <c r="I2383" s="30"/>
      <c r="J2383" s="30"/>
      <c r="K2383" s="30"/>
      <c r="L2383" s="30"/>
    </row>
    <row r="2384" spans="7:12" x14ac:dyDescent="0.25">
      <c r="G2384" s="30"/>
      <c r="H2384" s="30"/>
      <c r="I2384" s="30"/>
      <c r="J2384" s="30"/>
      <c r="K2384" s="30"/>
      <c r="L2384" s="30"/>
    </row>
    <row r="2385" spans="7:12" x14ac:dyDescent="0.25">
      <c r="G2385" s="30"/>
      <c r="H2385" s="30"/>
      <c r="I2385" s="30"/>
      <c r="J2385" s="30"/>
      <c r="K2385" s="30"/>
      <c r="L2385" s="30"/>
    </row>
    <row r="2386" spans="7:12" x14ac:dyDescent="0.25">
      <c r="G2386" s="30"/>
      <c r="H2386" s="30"/>
      <c r="I2386" s="30"/>
      <c r="J2386" s="30"/>
      <c r="K2386" s="30"/>
      <c r="L2386" s="30"/>
    </row>
    <row r="2387" spans="7:12" x14ac:dyDescent="0.25">
      <c r="G2387" s="30"/>
      <c r="H2387" s="30"/>
      <c r="I2387" s="30"/>
      <c r="J2387" s="30"/>
      <c r="K2387" s="30"/>
      <c r="L2387" s="30"/>
    </row>
    <row r="2388" spans="7:12" x14ac:dyDescent="0.25">
      <c r="G2388" s="30"/>
      <c r="H2388" s="30"/>
      <c r="I2388" s="30"/>
      <c r="J2388" s="30"/>
      <c r="K2388" s="30"/>
      <c r="L2388" s="30"/>
    </row>
    <row r="2389" spans="7:12" x14ac:dyDescent="0.25">
      <c r="G2389" s="30"/>
      <c r="H2389" s="30"/>
      <c r="I2389" s="30"/>
      <c r="J2389" s="30"/>
      <c r="K2389" s="30"/>
      <c r="L2389" s="30"/>
    </row>
    <row r="2390" spans="7:12" x14ac:dyDescent="0.25">
      <c r="G2390" s="30"/>
      <c r="H2390" s="30"/>
      <c r="I2390" s="30"/>
      <c r="J2390" s="30"/>
      <c r="K2390" s="30"/>
      <c r="L2390" s="30"/>
    </row>
    <row r="2391" spans="7:12" x14ac:dyDescent="0.25">
      <c r="G2391" s="30"/>
      <c r="H2391" s="30"/>
      <c r="I2391" s="30"/>
      <c r="J2391" s="30"/>
      <c r="K2391" s="30"/>
      <c r="L2391" s="30"/>
    </row>
    <row r="2392" spans="7:12" x14ac:dyDescent="0.25">
      <c r="G2392" s="30"/>
      <c r="H2392" s="30"/>
      <c r="I2392" s="30"/>
      <c r="J2392" s="30"/>
      <c r="K2392" s="30"/>
      <c r="L2392" s="30"/>
    </row>
    <row r="2393" spans="7:12" x14ac:dyDescent="0.25">
      <c r="G2393" s="30"/>
      <c r="H2393" s="30"/>
      <c r="I2393" s="30"/>
      <c r="J2393" s="30"/>
      <c r="K2393" s="30"/>
      <c r="L2393" s="30"/>
    </row>
    <row r="2394" spans="7:12" x14ac:dyDescent="0.25">
      <c r="G2394" s="30"/>
      <c r="H2394" s="30"/>
      <c r="I2394" s="30"/>
      <c r="J2394" s="30"/>
      <c r="K2394" s="30"/>
      <c r="L2394" s="30"/>
    </row>
    <row r="2395" spans="7:12" x14ac:dyDescent="0.25">
      <c r="G2395" s="30"/>
      <c r="H2395" s="30"/>
      <c r="I2395" s="30"/>
      <c r="J2395" s="30"/>
      <c r="K2395" s="30"/>
      <c r="L2395" s="30"/>
    </row>
    <row r="2396" spans="7:12" x14ac:dyDescent="0.25">
      <c r="G2396" s="30"/>
      <c r="H2396" s="30"/>
      <c r="I2396" s="30"/>
      <c r="J2396" s="30"/>
      <c r="K2396" s="30"/>
      <c r="L2396" s="30"/>
    </row>
    <row r="2397" spans="7:12" x14ac:dyDescent="0.25">
      <c r="G2397" s="30"/>
      <c r="H2397" s="30"/>
      <c r="I2397" s="30"/>
      <c r="J2397" s="30"/>
      <c r="K2397" s="30"/>
      <c r="L2397" s="30"/>
    </row>
    <row r="2398" spans="7:12" x14ac:dyDescent="0.25">
      <c r="G2398" s="30"/>
      <c r="H2398" s="30"/>
      <c r="I2398" s="30"/>
      <c r="J2398" s="30"/>
      <c r="K2398" s="30"/>
      <c r="L2398" s="30"/>
    </row>
    <row r="2399" spans="7:12" x14ac:dyDescent="0.25">
      <c r="G2399" s="30"/>
      <c r="H2399" s="30"/>
      <c r="I2399" s="30"/>
      <c r="J2399" s="30"/>
      <c r="K2399" s="30"/>
      <c r="L2399" s="30"/>
    </row>
    <row r="2400" spans="7:12" x14ac:dyDescent="0.25">
      <c r="G2400" s="30"/>
      <c r="H2400" s="30"/>
      <c r="I2400" s="30"/>
      <c r="J2400" s="30"/>
      <c r="K2400" s="30"/>
      <c r="L2400" s="30"/>
    </row>
    <row r="2401" spans="7:12" x14ac:dyDescent="0.25">
      <c r="G2401" s="30"/>
      <c r="H2401" s="30"/>
      <c r="I2401" s="30"/>
      <c r="J2401" s="30"/>
      <c r="K2401" s="30"/>
      <c r="L2401" s="30"/>
    </row>
    <row r="2402" spans="7:12" x14ac:dyDescent="0.25">
      <c r="G2402" s="30"/>
      <c r="H2402" s="30"/>
      <c r="I2402" s="30"/>
      <c r="J2402" s="30"/>
      <c r="K2402" s="30"/>
      <c r="L2402" s="30"/>
    </row>
    <row r="2403" spans="7:12" x14ac:dyDescent="0.25">
      <c r="G2403" s="30"/>
      <c r="H2403" s="30"/>
      <c r="I2403" s="30"/>
      <c r="J2403" s="30"/>
      <c r="K2403" s="30"/>
      <c r="L2403" s="30"/>
    </row>
    <row r="2404" spans="7:12" x14ac:dyDescent="0.25">
      <c r="G2404" s="30"/>
      <c r="H2404" s="30"/>
      <c r="I2404" s="30"/>
      <c r="J2404" s="30"/>
      <c r="K2404" s="30"/>
      <c r="L2404" s="30"/>
    </row>
    <row r="2405" spans="7:12" x14ac:dyDescent="0.25">
      <c r="G2405" s="30"/>
      <c r="H2405" s="30"/>
      <c r="I2405" s="30"/>
      <c r="J2405" s="30"/>
      <c r="K2405" s="30"/>
      <c r="L2405" s="30"/>
    </row>
    <row r="2406" spans="7:12" x14ac:dyDescent="0.25">
      <c r="G2406" s="30"/>
      <c r="H2406" s="30"/>
      <c r="I2406" s="30"/>
      <c r="J2406" s="30"/>
      <c r="K2406" s="30"/>
      <c r="L2406" s="30"/>
    </row>
    <row r="2407" spans="7:12" x14ac:dyDescent="0.25">
      <c r="G2407" s="30"/>
      <c r="H2407" s="30"/>
      <c r="I2407" s="30"/>
      <c r="J2407" s="30"/>
      <c r="K2407" s="30"/>
      <c r="L2407" s="30"/>
    </row>
    <row r="2408" spans="7:12" x14ac:dyDescent="0.25">
      <c r="G2408" s="30"/>
      <c r="H2408" s="30"/>
      <c r="I2408" s="30"/>
      <c r="J2408" s="30"/>
      <c r="K2408" s="30"/>
      <c r="L2408" s="30"/>
    </row>
    <row r="2409" spans="7:12" x14ac:dyDescent="0.25">
      <c r="G2409" s="30"/>
      <c r="H2409" s="30"/>
      <c r="I2409" s="30"/>
      <c r="J2409" s="30"/>
      <c r="K2409" s="30"/>
      <c r="L2409" s="30"/>
    </row>
    <row r="2410" spans="7:12" x14ac:dyDescent="0.25">
      <c r="G2410" s="30"/>
      <c r="H2410" s="30"/>
      <c r="I2410" s="30"/>
      <c r="J2410" s="30"/>
      <c r="K2410" s="30"/>
      <c r="L2410" s="30"/>
    </row>
    <row r="2411" spans="7:12" x14ac:dyDescent="0.25">
      <c r="G2411" s="30"/>
      <c r="H2411" s="30"/>
      <c r="I2411" s="30"/>
      <c r="J2411" s="30"/>
      <c r="K2411" s="30"/>
      <c r="L2411" s="30"/>
    </row>
    <row r="2412" spans="7:12" x14ac:dyDescent="0.25">
      <c r="G2412" s="30"/>
      <c r="H2412" s="30"/>
      <c r="I2412" s="30"/>
      <c r="J2412" s="30"/>
      <c r="K2412" s="30"/>
      <c r="L2412" s="30"/>
    </row>
    <row r="2413" spans="7:12" x14ac:dyDescent="0.25">
      <c r="G2413" s="30"/>
      <c r="H2413" s="30"/>
      <c r="I2413" s="30"/>
      <c r="J2413" s="30"/>
      <c r="K2413" s="30"/>
      <c r="L2413" s="30"/>
    </row>
    <row r="2414" spans="7:12" x14ac:dyDescent="0.25">
      <c r="G2414" s="30"/>
      <c r="H2414" s="30"/>
      <c r="I2414" s="30"/>
      <c r="J2414" s="30"/>
      <c r="K2414" s="30"/>
      <c r="L2414" s="30"/>
    </row>
    <row r="2415" spans="7:12" x14ac:dyDescent="0.25">
      <c r="G2415" s="30"/>
      <c r="H2415" s="30"/>
      <c r="I2415" s="30"/>
      <c r="J2415" s="30"/>
      <c r="K2415" s="30"/>
      <c r="L2415" s="30"/>
    </row>
    <row r="2416" spans="7:12" x14ac:dyDescent="0.25">
      <c r="G2416" s="30"/>
      <c r="H2416" s="30"/>
      <c r="I2416" s="30"/>
      <c r="J2416" s="30"/>
      <c r="K2416" s="30"/>
      <c r="L2416" s="30"/>
    </row>
    <row r="2417" spans="7:12" x14ac:dyDescent="0.25">
      <c r="G2417" s="30"/>
      <c r="H2417" s="30"/>
      <c r="I2417" s="30"/>
      <c r="J2417" s="30"/>
      <c r="K2417" s="30"/>
      <c r="L2417" s="30"/>
    </row>
    <row r="2418" spans="7:12" x14ac:dyDescent="0.25">
      <c r="G2418" s="30"/>
      <c r="H2418" s="30"/>
      <c r="I2418" s="30"/>
      <c r="J2418" s="30"/>
      <c r="K2418" s="30"/>
      <c r="L2418" s="30"/>
    </row>
    <row r="2419" spans="7:12" x14ac:dyDescent="0.25">
      <c r="G2419" s="30"/>
      <c r="H2419" s="30"/>
      <c r="I2419" s="30"/>
      <c r="J2419" s="30"/>
      <c r="K2419" s="30"/>
      <c r="L2419" s="30"/>
    </row>
    <row r="2420" spans="7:12" x14ac:dyDescent="0.25">
      <c r="G2420" s="30"/>
      <c r="H2420" s="30"/>
      <c r="I2420" s="30"/>
      <c r="J2420" s="30"/>
      <c r="K2420" s="30"/>
      <c r="L2420" s="30"/>
    </row>
    <row r="2421" spans="7:12" x14ac:dyDescent="0.25">
      <c r="G2421" s="30"/>
      <c r="H2421" s="30"/>
      <c r="I2421" s="30"/>
      <c r="J2421" s="30"/>
      <c r="K2421" s="30"/>
      <c r="L2421" s="30"/>
    </row>
    <row r="2422" spans="7:12" x14ac:dyDescent="0.25">
      <c r="G2422" s="30"/>
      <c r="H2422" s="30"/>
      <c r="I2422" s="30"/>
      <c r="J2422" s="30"/>
      <c r="K2422" s="30"/>
      <c r="L2422" s="30"/>
    </row>
    <row r="2423" spans="7:12" x14ac:dyDescent="0.25">
      <c r="G2423" s="30"/>
      <c r="H2423" s="30"/>
      <c r="I2423" s="30"/>
      <c r="J2423" s="30"/>
      <c r="K2423" s="30"/>
      <c r="L2423" s="30"/>
    </row>
    <row r="2424" spans="7:12" x14ac:dyDescent="0.25">
      <c r="G2424" s="30"/>
      <c r="H2424" s="30"/>
      <c r="I2424" s="30"/>
      <c r="J2424" s="30"/>
      <c r="K2424" s="30"/>
      <c r="L2424" s="30"/>
    </row>
    <row r="2425" spans="7:12" x14ac:dyDescent="0.25">
      <c r="G2425" s="30"/>
      <c r="H2425" s="30"/>
      <c r="I2425" s="30"/>
      <c r="J2425" s="30"/>
      <c r="K2425" s="30"/>
      <c r="L2425" s="30"/>
    </row>
    <row r="2426" spans="7:12" x14ac:dyDescent="0.25">
      <c r="G2426" s="30"/>
      <c r="H2426" s="30"/>
      <c r="I2426" s="30"/>
      <c r="J2426" s="30"/>
      <c r="K2426" s="30"/>
      <c r="L2426" s="30"/>
    </row>
    <row r="2427" spans="7:12" x14ac:dyDescent="0.25">
      <c r="G2427" s="30"/>
      <c r="H2427" s="30"/>
      <c r="I2427" s="30"/>
      <c r="J2427" s="30"/>
      <c r="K2427" s="30"/>
      <c r="L2427" s="30"/>
    </row>
    <row r="2428" spans="7:12" x14ac:dyDescent="0.25">
      <c r="G2428" s="30"/>
      <c r="H2428" s="30"/>
      <c r="I2428" s="30"/>
      <c r="J2428" s="30"/>
      <c r="K2428" s="30"/>
      <c r="L2428" s="30"/>
    </row>
    <row r="2429" spans="7:12" x14ac:dyDescent="0.25">
      <c r="G2429" s="30"/>
      <c r="H2429" s="30"/>
      <c r="I2429" s="30"/>
      <c r="J2429" s="30"/>
      <c r="K2429" s="30"/>
      <c r="L2429" s="30"/>
    </row>
    <row r="2430" spans="7:12" x14ac:dyDescent="0.25">
      <c r="G2430" s="30"/>
      <c r="H2430" s="30"/>
      <c r="I2430" s="30"/>
      <c r="J2430" s="30"/>
      <c r="K2430" s="30"/>
      <c r="L2430" s="30"/>
    </row>
    <row r="2431" spans="7:12" x14ac:dyDescent="0.25">
      <c r="G2431" s="30"/>
      <c r="H2431" s="30"/>
      <c r="I2431" s="30"/>
      <c r="J2431" s="30"/>
      <c r="K2431" s="30"/>
      <c r="L2431" s="30"/>
    </row>
    <row r="2432" spans="7:12" x14ac:dyDescent="0.25">
      <c r="G2432" s="30"/>
      <c r="H2432" s="30"/>
      <c r="I2432" s="30"/>
      <c r="J2432" s="30"/>
      <c r="K2432" s="30"/>
      <c r="L2432" s="30"/>
    </row>
    <row r="2433" spans="7:12" x14ac:dyDescent="0.25">
      <c r="G2433" s="30"/>
      <c r="H2433" s="30"/>
      <c r="I2433" s="30"/>
      <c r="J2433" s="30"/>
      <c r="K2433" s="30"/>
      <c r="L2433" s="30"/>
    </row>
    <row r="2434" spans="7:12" x14ac:dyDescent="0.25">
      <c r="G2434" s="30"/>
      <c r="H2434" s="30"/>
      <c r="I2434" s="30"/>
      <c r="J2434" s="30"/>
      <c r="K2434" s="30"/>
      <c r="L2434" s="30"/>
    </row>
    <row r="2435" spans="7:12" x14ac:dyDescent="0.25">
      <c r="G2435" s="30"/>
      <c r="H2435" s="30"/>
      <c r="I2435" s="30"/>
      <c r="J2435" s="30"/>
      <c r="K2435" s="30"/>
      <c r="L2435" s="30"/>
    </row>
    <row r="2436" spans="7:12" x14ac:dyDescent="0.25">
      <c r="G2436" s="30"/>
      <c r="H2436" s="30"/>
      <c r="I2436" s="30"/>
      <c r="J2436" s="30"/>
      <c r="K2436" s="30"/>
      <c r="L2436" s="30"/>
    </row>
    <row r="2437" spans="7:12" x14ac:dyDescent="0.25">
      <c r="G2437" s="30"/>
      <c r="H2437" s="30"/>
      <c r="I2437" s="30"/>
      <c r="J2437" s="30"/>
      <c r="K2437" s="30"/>
      <c r="L2437" s="30"/>
    </row>
    <row r="2438" spans="7:12" x14ac:dyDescent="0.25">
      <c r="G2438" s="30"/>
      <c r="H2438" s="30"/>
      <c r="I2438" s="30"/>
      <c r="J2438" s="30"/>
      <c r="K2438" s="30"/>
      <c r="L2438" s="30"/>
    </row>
    <row r="2439" spans="7:12" x14ac:dyDescent="0.25">
      <c r="G2439" s="30"/>
      <c r="H2439" s="30"/>
      <c r="I2439" s="30"/>
      <c r="J2439" s="30"/>
      <c r="K2439" s="30"/>
      <c r="L2439" s="30"/>
    </row>
    <row r="2440" spans="7:12" x14ac:dyDescent="0.25">
      <c r="G2440" s="30"/>
      <c r="H2440" s="30"/>
      <c r="I2440" s="30"/>
      <c r="J2440" s="30"/>
      <c r="K2440" s="30"/>
      <c r="L2440" s="30"/>
    </row>
    <row r="2441" spans="7:12" x14ac:dyDescent="0.25">
      <c r="G2441" s="30"/>
      <c r="H2441" s="30"/>
      <c r="I2441" s="30"/>
      <c r="J2441" s="30"/>
      <c r="K2441" s="30"/>
      <c r="L2441" s="30"/>
    </row>
    <row r="2442" spans="7:12" x14ac:dyDescent="0.25">
      <c r="G2442" s="30"/>
      <c r="H2442" s="30"/>
      <c r="I2442" s="30"/>
      <c r="J2442" s="30"/>
      <c r="K2442" s="30"/>
      <c r="L2442" s="30"/>
    </row>
    <row r="2443" spans="7:12" x14ac:dyDescent="0.25">
      <c r="G2443" s="30"/>
      <c r="H2443" s="30"/>
      <c r="I2443" s="30"/>
      <c r="J2443" s="30"/>
      <c r="K2443" s="30"/>
      <c r="L2443" s="30"/>
    </row>
    <row r="2444" spans="7:12" x14ac:dyDescent="0.25">
      <c r="G2444" s="30"/>
      <c r="H2444" s="30"/>
      <c r="I2444" s="30"/>
      <c r="J2444" s="30"/>
      <c r="K2444" s="30"/>
      <c r="L2444" s="30"/>
    </row>
    <row r="2445" spans="7:12" x14ac:dyDescent="0.25">
      <c r="G2445" s="30"/>
      <c r="H2445" s="30"/>
      <c r="I2445" s="30"/>
      <c r="J2445" s="30"/>
      <c r="K2445" s="30"/>
      <c r="L2445" s="30"/>
    </row>
    <row r="2446" spans="7:12" x14ac:dyDescent="0.25">
      <c r="G2446" s="30"/>
      <c r="H2446" s="30"/>
      <c r="I2446" s="30"/>
      <c r="J2446" s="30"/>
      <c r="K2446" s="30"/>
      <c r="L2446" s="30"/>
    </row>
    <row r="2447" spans="7:12" x14ac:dyDescent="0.25">
      <c r="G2447" s="30"/>
      <c r="H2447" s="30"/>
      <c r="I2447" s="30"/>
      <c r="J2447" s="30"/>
      <c r="K2447" s="30"/>
      <c r="L2447" s="30"/>
    </row>
    <row r="2448" spans="7:12" x14ac:dyDescent="0.25">
      <c r="G2448" s="30"/>
      <c r="H2448" s="30"/>
      <c r="I2448" s="30"/>
      <c r="J2448" s="30"/>
      <c r="K2448" s="30"/>
      <c r="L2448" s="30"/>
    </row>
    <row r="2449" spans="7:12" x14ac:dyDescent="0.25">
      <c r="G2449" s="30"/>
      <c r="H2449" s="30"/>
      <c r="I2449" s="30"/>
      <c r="J2449" s="30"/>
      <c r="K2449" s="30"/>
      <c r="L2449" s="30"/>
    </row>
    <row r="2450" spans="7:12" x14ac:dyDescent="0.25">
      <c r="G2450" s="30"/>
      <c r="H2450" s="30"/>
      <c r="I2450" s="30"/>
      <c r="J2450" s="30"/>
      <c r="K2450" s="30"/>
      <c r="L2450" s="30"/>
    </row>
    <row r="2451" spans="7:12" x14ac:dyDescent="0.25">
      <c r="G2451" s="30"/>
      <c r="H2451" s="30"/>
      <c r="I2451" s="30"/>
      <c r="J2451" s="30"/>
      <c r="K2451" s="30"/>
      <c r="L2451" s="30"/>
    </row>
    <row r="2452" spans="7:12" x14ac:dyDescent="0.25">
      <c r="G2452" s="30"/>
      <c r="H2452" s="30"/>
      <c r="I2452" s="30"/>
      <c r="J2452" s="30"/>
      <c r="K2452" s="30"/>
      <c r="L2452" s="30"/>
    </row>
    <row r="2453" spans="7:12" x14ac:dyDescent="0.25">
      <c r="G2453" s="30"/>
      <c r="H2453" s="30"/>
      <c r="I2453" s="30"/>
      <c r="J2453" s="30"/>
      <c r="K2453" s="30"/>
      <c r="L2453" s="30"/>
    </row>
    <row r="2454" spans="7:12" x14ac:dyDescent="0.25">
      <c r="G2454" s="30"/>
      <c r="H2454" s="30"/>
      <c r="I2454" s="30"/>
      <c r="J2454" s="30"/>
      <c r="K2454" s="30"/>
      <c r="L2454" s="30"/>
    </row>
    <row r="2455" spans="7:12" x14ac:dyDescent="0.25">
      <c r="G2455" s="30"/>
      <c r="H2455" s="30"/>
      <c r="I2455" s="30"/>
      <c r="J2455" s="30"/>
      <c r="K2455" s="30"/>
      <c r="L2455" s="30"/>
    </row>
    <row r="2456" spans="7:12" x14ac:dyDescent="0.25">
      <c r="G2456" s="30"/>
      <c r="H2456" s="30"/>
      <c r="I2456" s="30"/>
      <c r="J2456" s="30"/>
      <c r="K2456" s="30"/>
      <c r="L2456" s="30"/>
    </row>
    <row r="2457" spans="7:12" x14ac:dyDescent="0.25">
      <c r="G2457" s="30"/>
      <c r="H2457" s="30"/>
      <c r="I2457" s="30"/>
      <c r="J2457" s="30"/>
      <c r="K2457" s="30"/>
      <c r="L2457" s="30"/>
    </row>
    <row r="2458" spans="7:12" x14ac:dyDescent="0.25">
      <c r="G2458" s="30"/>
      <c r="H2458" s="30"/>
      <c r="I2458" s="30"/>
      <c r="J2458" s="30"/>
      <c r="K2458" s="30"/>
      <c r="L2458" s="30"/>
    </row>
    <row r="2459" spans="7:12" x14ac:dyDescent="0.25">
      <c r="G2459" s="30"/>
      <c r="H2459" s="30"/>
      <c r="I2459" s="30"/>
      <c r="J2459" s="30"/>
      <c r="K2459" s="30"/>
      <c r="L2459" s="30"/>
    </row>
    <row r="2460" spans="7:12" x14ac:dyDescent="0.25">
      <c r="G2460" s="30"/>
      <c r="H2460" s="30"/>
      <c r="I2460" s="30"/>
      <c r="J2460" s="30"/>
      <c r="K2460" s="30"/>
      <c r="L2460" s="30"/>
    </row>
    <row r="2461" spans="7:12" x14ac:dyDescent="0.25">
      <c r="G2461" s="30"/>
      <c r="H2461" s="30"/>
      <c r="I2461" s="30"/>
      <c r="J2461" s="30"/>
      <c r="K2461" s="30"/>
      <c r="L2461" s="30"/>
    </row>
    <row r="2462" spans="7:12" x14ac:dyDescent="0.25">
      <c r="G2462" s="30"/>
      <c r="H2462" s="30"/>
      <c r="I2462" s="30"/>
      <c r="J2462" s="30"/>
      <c r="K2462" s="30"/>
      <c r="L2462" s="30"/>
    </row>
    <row r="2463" spans="7:12" x14ac:dyDescent="0.25">
      <c r="G2463" s="30"/>
      <c r="H2463" s="30"/>
      <c r="I2463" s="30"/>
      <c r="J2463" s="30"/>
      <c r="K2463" s="30"/>
      <c r="L2463" s="30"/>
    </row>
    <row r="2464" spans="7:12" x14ac:dyDescent="0.25">
      <c r="G2464" s="30"/>
      <c r="H2464" s="30"/>
      <c r="I2464" s="30"/>
      <c r="J2464" s="30"/>
      <c r="K2464" s="30"/>
      <c r="L2464" s="30"/>
    </row>
    <row r="2465" spans="7:12" x14ac:dyDescent="0.25">
      <c r="G2465" s="30"/>
      <c r="H2465" s="30"/>
      <c r="I2465" s="30"/>
      <c r="J2465" s="30"/>
      <c r="K2465" s="30"/>
      <c r="L2465" s="30"/>
    </row>
    <row r="2466" spans="7:12" x14ac:dyDescent="0.25">
      <c r="G2466" s="30"/>
      <c r="H2466" s="30"/>
      <c r="I2466" s="30"/>
      <c r="J2466" s="30"/>
      <c r="K2466" s="30"/>
      <c r="L2466" s="30"/>
    </row>
    <row r="2467" spans="7:12" x14ac:dyDescent="0.25">
      <c r="G2467" s="30"/>
      <c r="H2467" s="30"/>
      <c r="I2467" s="30"/>
      <c r="J2467" s="30"/>
      <c r="K2467" s="30"/>
      <c r="L2467" s="30"/>
    </row>
    <row r="2468" spans="7:12" x14ac:dyDescent="0.25">
      <c r="G2468" s="30"/>
      <c r="H2468" s="30"/>
      <c r="I2468" s="30"/>
      <c r="J2468" s="30"/>
      <c r="K2468" s="30"/>
      <c r="L2468" s="30"/>
    </row>
    <row r="2469" spans="7:12" x14ac:dyDescent="0.25">
      <c r="G2469" s="30"/>
      <c r="H2469" s="30"/>
      <c r="I2469" s="30"/>
      <c r="J2469" s="30"/>
      <c r="K2469" s="30"/>
      <c r="L2469" s="30"/>
    </row>
    <row r="2470" spans="7:12" x14ac:dyDescent="0.25">
      <c r="G2470" s="30"/>
      <c r="H2470" s="30"/>
      <c r="I2470" s="30"/>
      <c r="J2470" s="30"/>
      <c r="K2470" s="30"/>
      <c r="L2470" s="30"/>
    </row>
    <row r="2471" spans="7:12" x14ac:dyDescent="0.25">
      <c r="G2471" s="30"/>
      <c r="H2471" s="30"/>
      <c r="I2471" s="30"/>
      <c r="J2471" s="30"/>
      <c r="K2471" s="30"/>
      <c r="L2471" s="30"/>
    </row>
    <row r="2472" spans="7:12" x14ac:dyDescent="0.25">
      <c r="G2472" s="30"/>
      <c r="H2472" s="30"/>
      <c r="I2472" s="30"/>
      <c r="J2472" s="30"/>
      <c r="K2472" s="30"/>
      <c r="L2472" s="30"/>
    </row>
    <row r="2473" spans="7:12" x14ac:dyDescent="0.25">
      <c r="G2473" s="30"/>
      <c r="H2473" s="30"/>
      <c r="I2473" s="30"/>
      <c r="J2473" s="30"/>
      <c r="K2473" s="30"/>
      <c r="L2473" s="30"/>
    </row>
    <row r="2474" spans="7:12" x14ac:dyDescent="0.25">
      <c r="G2474" s="30"/>
      <c r="H2474" s="30"/>
      <c r="I2474" s="30"/>
      <c r="J2474" s="30"/>
      <c r="K2474" s="30"/>
      <c r="L2474" s="30"/>
    </row>
    <row r="2475" spans="7:12" x14ac:dyDescent="0.25">
      <c r="G2475" s="30"/>
      <c r="H2475" s="30"/>
      <c r="I2475" s="30"/>
      <c r="J2475" s="30"/>
      <c r="K2475" s="30"/>
      <c r="L2475" s="30"/>
    </row>
    <row r="2476" spans="7:12" x14ac:dyDescent="0.25">
      <c r="G2476" s="30"/>
      <c r="H2476" s="30"/>
      <c r="I2476" s="30"/>
      <c r="J2476" s="30"/>
      <c r="K2476" s="30"/>
      <c r="L2476" s="30"/>
    </row>
    <row r="2477" spans="7:12" x14ac:dyDescent="0.25">
      <c r="G2477" s="30"/>
      <c r="H2477" s="30"/>
      <c r="I2477" s="30"/>
      <c r="J2477" s="30"/>
      <c r="K2477" s="30"/>
      <c r="L2477" s="30"/>
    </row>
    <row r="2478" spans="7:12" x14ac:dyDescent="0.25">
      <c r="G2478" s="30"/>
      <c r="H2478" s="30"/>
      <c r="I2478" s="30"/>
      <c r="J2478" s="30"/>
      <c r="K2478" s="30"/>
      <c r="L2478" s="30"/>
    </row>
    <row r="2479" spans="7:12" x14ac:dyDescent="0.25">
      <c r="G2479" s="30"/>
      <c r="H2479" s="30"/>
      <c r="I2479" s="30"/>
      <c r="J2479" s="30"/>
      <c r="K2479" s="30"/>
      <c r="L2479" s="30"/>
    </row>
    <row r="2480" spans="7:12" x14ac:dyDescent="0.25">
      <c r="G2480" s="30"/>
      <c r="H2480" s="30"/>
      <c r="I2480" s="30"/>
      <c r="J2480" s="30"/>
      <c r="K2480" s="30"/>
      <c r="L2480" s="30"/>
    </row>
    <row r="2481" spans="7:12" x14ac:dyDescent="0.25">
      <c r="G2481" s="30"/>
      <c r="H2481" s="30"/>
      <c r="I2481" s="30"/>
      <c r="J2481" s="30"/>
      <c r="K2481" s="30"/>
      <c r="L2481" s="30"/>
    </row>
    <row r="2482" spans="7:12" x14ac:dyDescent="0.25">
      <c r="G2482" s="30"/>
      <c r="H2482" s="30"/>
      <c r="I2482" s="30"/>
      <c r="J2482" s="30"/>
      <c r="K2482" s="30"/>
      <c r="L2482" s="30"/>
    </row>
    <row r="2483" spans="7:12" x14ac:dyDescent="0.25">
      <c r="G2483" s="30"/>
      <c r="H2483" s="30"/>
      <c r="I2483" s="30"/>
      <c r="J2483" s="30"/>
      <c r="K2483" s="30"/>
      <c r="L2483" s="30"/>
    </row>
    <row r="2484" spans="7:12" x14ac:dyDescent="0.25">
      <c r="G2484" s="30"/>
      <c r="H2484" s="30"/>
      <c r="I2484" s="30"/>
      <c r="J2484" s="30"/>
      <c r="K2484" s="30"/>
      <c r="L2484" s="30"/>
    </row>
    <row r="2485" spans="7:12" x14ac:dyDescent="0.25">
      <c r="G2485" s="30"/>
      <c r="H2485" s="30"/>
      <c r="I2485" s="30"/>
      <c r="J2485" s="30"/>
      <c r="K2485" s="30"/>
      <c r="L2485" s="30"/>
    </row>
    <row r="2486" spans="7:12" x14ac:dyDescent="0.25">
      <c r="G2486" s="30"/>
      <c r="H2486" s="30"/>
      <c r="I2486" s="30"/>
      <c r="J2486" s="30"/>
      <c r="K2486" s="30"/>
      <c r="L2486" s="30"/>
    </row>
    <row r="2487" spans="7:12" x14ac:dyDescent="0.25">
      <c r="G2487" s="30"/>
      <c r="H2487" s="30"/>
      <c r="I2487" s="30"/>
      <c r="J2487" s="30"/>
      <c r="K2487" s="30"/>
      <c r="L2487" s="30"/>
    </row>
    <row r="2488" spans="7:12" x14ac:dyDescent="0.25">
      <c r="G2488" s="30"/>
      <c r="H2488" s="30"/>
      <c r="I2488" s="30"/>
      <c r="J2488" s="30"/>
      <c r="K2488" s="30"/>
      <c r="L2488" s="30"/>
    </row>
    <row r="2489" spans="7:12" x14ac:dyDescent="0.25">
      <c r="G2489" s="30"/>
      <c r="H2489" s="30"/>
      <c r="I2489" s="30"/>
      <c r="J2489" s="30"/>
      <c r="K2489" s="30"/>
      <c r="L2489" s="30"/>
    </row>
    <row r="2490" spans="7:12" x14ac:dyDescent="0.25">
      <c r="G2490" s="30"/>
      <c r="H2490" s="30"/>
      <c r="I2490" s="30"/>
      <c r="J2490" s="30"/>
      <c r="K2490" s="30"/>
      <c r="L2490" s="30"/>
    </row>
    <row r="2491" spans="7:12" x14ac:dyDescent="0.25">
      <c r="G2491" s="30"/>
      <c r="H2491" s="30"/>
      <c r="I2491" s="30"/>
      <c r="J2491" s="30"/>
      <c r="K2491" s="30"/>
      <c r="L2491" s="30"/>
    </row>
    <row r="2492" spans="7:12" x14ac:dyDescent="0.25">
      <c r="G2492" s="30"/>
      <c r="H2492" s="30"/>
      <c r="I2492" s="30"/>
      <c r="J2492" s="30"/>
      <c r="K2492" s="30"/>
      <c r="L2492" s="30"/>
    </row>
    <row r="2493" spans="7:12" x14ac:dyDescent="0.25">
      <c r="G2493" s="30"/>
      <c r="H2493" s="30"/>
      <c r="I2493" s="30"/>
      <c r="J2493" s="30"/>
      <c r="K2493" s="30"/>
      <c r="L2493" s="30"/>
    </row>
    <row r="2494" spans="7:12" x14ac:dyDescent="0.25">
      <c r="G2494" s="30"/>
      <c r="H2494" s="30"/>
      <c r="I2494" s="30"/>
      <c r="J2494" s="30"/>
      <c r="K2494" s="30"/>
      <c r="L2494" s="30"/>
    </row>
    <row r="2495" spans="7:12" x14ac:dyDescent="0.25">
      <c r="G2495" s="30"/>
      <c r="H2495" s="30"/>
      <c r="I2495" s="30"/>
      <c r="J2495" s="30"/>
      <c r="K2495" s="30"/>
      <c r="L2495" s="30"/>
    </row>
    <row r="2496" spans="7:12" x14ac:dyDescent="0.25">
      <c r="G2496" s="30"/>
      <c r="H2496" s="30"/>
      <c r="I2496" s="30"/>
      <c r="J2496" s="30"/>
      <c r="K2496" s="30"/>
      <c r="L2496" s="30"/>
    </row>
    <row r="2497" spans="7:12" x14ac:dyDescent="0.25">
      <c r="G2497" s="30"/>
      <c r="H2497" s="30"/>
      <c r="I2497" s="30"/>
      <c r="J2497" s="30"/>
      <c r="K2497" s="30"/>
      <c r="L2497" s="30"/>
    </row>
    <row r="2498" spans="7:12" x14ac:dyDescent="0.25">
      <c r="G2498" s="30"/>
      <c r="H2498" s="30"/>
      <c r="I2498" s="30"/>
      <c r="J2498" s="30"/>
      <c r="K2498" s="30"/>
      <c r="L2498" s="30"/>
    </row>
    <row r="2499" spans="7:12" x14ac:dyDescent="0.25">
      <c r="G2499" s="30"/>
      <c r="H2499" s="30"/>
      <c r="I2499" s="30"/>
      <c r="J2499" s="30"/>
      <c r="K2499" s="30"/>
      <c r="L2499" s="30"/>
    </row>
    <row r="2500" spans="7:12" x14ac:dyDescent="0.25">
      <c r="G2500" s="30"/>
      <c r="H2500" s="30"/>
      <c r="I2500" s="30"/>
      <c r="J2500" s="30"/>
      <c r="K2500" s="30"/>
      <c r="L2500" s="30"/>
    </row>
    <row r="2501" spans="7:12" x14ac:dyDescent="0.25">
      <c r="G2501" s="30"/>
      <c r="H2501" s="30"/>
      <c r="I2501" s="30"/>
      <c r="J2501" s="30"/>
      <c r="K2501" s="30"/>
      <c r="L2501" s="30"/>
    </row>
    <row r="2502" spans="7:12" x14ac:dyDescent="0.25">
      <c r="G2502" s="30"/>
      <c r="H2502" s="30"/>
      <c r="I2502" s="30"/>
      <c r="J2502" s="30"/>
      <c r="K2502" s="30"/>
      <c r="L2502" s="30"/>
    </row>
    <row r="2503" spans="7:12" x14ac:dyDescent="0.25">
      <c r="G2503" s="30"/>
      <c r="H2503" s="30"/>
      <c r="I2503" s="30"/>
      <c r="J2503" s="30"/>
      <c r="K2503" s="30"/>
      <c r="L2503" s="30"/>
    </row>
    <row r="2504" spans="7:12" x14ac:dyDescent="0.25">
      <c r="G2504" s="30"/>
      <c r="H2504" s="30"/>
      <c r="I2504" s="30"/>
      <c r="J2504" s="30"/>
      <c r="K2504" s="30"/>
      <c r="L2504" s="30"/>
    </row>
    <row r="2505" spans="7:12" x14ac:dyDescent="0.25">
      <c r="G2505" s="30"/>
      <c r="H2505" s="30"/>
      <c r="I2505" s="30"/>
      <c r="J2505" s="30"/>
      <c r="K2505" s="30"/>
      <c r="L2505" s="30"/>
    </row>
    <row r="2506" spans="7:12" x14ac:dyDescent="0.25">
      <c r="G2506" s="30"/>
      <c r="H2506" s="30"/>
      <c r="I2506" s="30"/>
      <c r="J2506" s="30"/>
      <c r="K2506" s="30"/>
      <c r="L2506" s="30"/>
    </row>
    <row r="2507" spans="7:12" x14ac:dyDescent="0.25">
      <c r="G2507" s="30"/>
      <c r="H2507" s="30"/>
      <c r="I2507" s="30"/>
      <c r="J2507" s="30"/>
      <c r="K2507" s="30"/>
      <c r="L2507" s="30"/>
    </row>
    <row r="2508" spans="7:12" x14ac:dyDescent="0.25">
      <c r="G2508" s="30"/>
      <c r="H2508" s="30"/>
      <c r="I2508" s="30"/>
      <c r="J2508" s="30"/>
      <c r="K2508" s="30"/>
      <c r="L2508" s="30"/>
    </row>
    <row r="2509" spans="7:12" x14ac:dyDescent="0.25">
      <c r="G2509" s="30"/>
      <c r="H2509" s="30"/>
      <c r="I2509" s="30"/>
      <c r="J2509" s="30"/>
      <c r="K2509" s="30"/>
      <c r="L2509" s="30"/>
    </row>
    <row r="2510" spans="7:12" x14ac:dyDescent="0.25">
      <c r="G2510" s="30"/>
      <c r="H2510" s="30"/>
      <c r="I2510" s="30"/>
      <c r="J2510" s="30"/>
      <c r="K2510" s="30"/>
      <c r="L2510" s="30"/>
    </row>
    <row r="2511" spans="7:12" x14ac:dyDescent="0.25">
      <c r="G2511" s="30"/>
      <c r="H2511" s="30"/>
      <c r="I2511" s="30"/>
      <c r="J2511" s="30"/>
      <c r="K2511" s="30"/>
      <c r="L2511" s="30"/>
    </row>
    <row r="2512" spans="7:12" x14ac:dyDescent="0.25">
      <c r="G2512" s="30"/>
      <c r="H2512" s="30"/>
      <c r="I2512" s="30"/>
      <c r="J2512" s="30"/>
      <c r="K2512" s="30"/>
      <c r="L2512" s="30"/>
    </row>
    <row r="2513" spans="7:12" x14ac:dyDescent="0.25">
      <c r="G2513" s="30"/>
      <c r="H2513" s="30"/>
      <c r="I2513" s="30"/>
      <c r="J2513" s="30"/>
      <c r="K2513" s="30"/>
      <c r="L2513" s="30"/>
    </row>
    <row r="2514" spans="7:12" x14ac:dyDescent="0.25">
      <c r="G2514" s="30"/>
      <c r="H2514" s="30"/>
      <c r="I2514" s="30"/>
      <c r="J2514" s="30"/>
      <c r="K2514" s="30"/>
      <c r="L2514" s="30"/>
    </row>
    <row r="2515" spans="7:12" x14ac:dyDescent="0.25">
      <c r="G2515" s="30"/>
      <c r="H2515" s="30"/>
      <c r="I2515" s="30"/>
      <c r="J2515" s="30"/>
      <c r="K2515" s="30"/>
      <c r="L2515" s="30"/>
    </row>
    <row r="2516" spans="7:12" x14ac:dyDescent="0.25">
      <c r="G2516" s="30"/>
      <c r="H2516" s="30"/>
      <c r="I2516" s="30"/>
      <c r="J2516" s="30"/>
      <c r="K2516" s="30"/>
      <c r="L2516" s="30"/>
    </row>
    <row r="2517" spans="7:12" x14ac:dyDescent="0.25">
      <c r="G2517" s="30"/>
      <c r="H2517" s="30"/>
      <c r="I2517" s="30"/>
      <c r="J2517" s="30"/>
      <c r="K2517" s="30"/>
      <c r="L2517" s="30"/>
    </row>
    <row r="2518" spans="7:12" x14ac:dyDescent="0.25">
      <c r="G2518" s="30"/>
      <c r="H2518" s="30"/>
      <c r="I2518" s="30"/>
      <c r="J2518" s="30"/>
      <c r="K2518" s="30"/>
      <c r="L2518" s="30"/>
    </row>
    <row r="2519" spans="7:12" x14ac:dyDescent="0.25">
      <c r="G2519" s="30"/>
      <c r="H2519" s="30"/>
      <c r="I2519" s="30"/>
      <c r="J2519" s="30"/>
      <c r="K2519" s="30"/>
      <c r="L2519" s="30"/>
    </row>
    <row r="2520" spans="7:12" x14ac:dyDescent="0.25">
      <c r="G2520" s="30"/>
      <c r="H2520" s="30"/>
      <c r="I2520" s="30"/>
      <c r="J2520" s="30"/>
      <c r="K2520" s="30"/>
      <c r="L2520" s="30"/>
    </row>
    <row r="2521" spans="7:12" x14ac:dyDescent="0.25">
      <c r="G2521" s="30"/>
      <c r="H2521" s="30"/>
      <c r="I2521" s="30"/>
      <c r="J2521" s="30"/>
      <c r="K2521" s="30"/>
      <c r="L2521" s="30"/>
    </row>
    <row r="2522" spans="7:12" x14ac:dyDescent="0.25">
      <c r="G2522" s="30"/>
      <c r="H2522" s="30"/>
      <c r="I2522" s="30"/>
      <c r="J2522" s="30"/>
      <c r="K2522" s="30"/>
      <c r="L2522" s="30"/>
    </row>
    <row r="2523" spans="7:12" x14ac:dyDescent="0.25">
      <c r="G2523" s="30"/>
      <c r="H2523" s="30"/>
      <c r="I2523" s="30"/>
      <c r="J2523" s="30"/>
      <c r="K2523" s="30"/>
      <c r="L2523" s="30"/>
    </row>
    <row r="2524" spans="7:12" x14ac:dyDescent="0.25">
      <c r="G2524" s="30"/>
      <c r="H2524" s="30"/>
      <c r="I2524" s="30"/>
      <c r="J2524" s="30"/>
      <c r="K2524" s="30"/>
      <c r="L2524" s="30"/>
    </row>
    <row r="2525" spans="7:12" x14ac:dyDescent="0.25">
      <c r="G2525" s="30"/>
      <c r="H2525" s="30"/>
      <c r="I2525" s="30"/>
      <c r="J2525" s="30"/>
      <c r="K2525" s="30"/>
      <c r="L2525" s="30"/>
    </row>
    <row r="2526" spans="7:12" x14ac:dyDescent="0.25">
      <c r="G2526" s="30"/>
      <c r="H2526" s="30"/>
      <c r="I2526" s="30"/>
      <c r="J2526" s="30"/>
      <c r="K2526" s="30"/>
      <c r="L2526" s="30"/>
    </row>
    <row r="2527" spans="7:12" x14ac:dyDescent="0.25">
      <c r="G2527" s="30"/>
      <c r="H2527" s="30"/>
      <c r="I2527" s="30"/>
      <c r="J2527" s="30"/>
      <c r="K2527" s="30"/>
      <c r="L2527" s="30"/>
    </row>
    <row r="2528" spans="7:12" x14ac:dyDescent="0.25">
      <c r="G2528" s="30"/>
      <c r="H2528" s="30"/>
      <c r="I2528" s="30"/>
      <c r="J2528" s="30"/>
      <c r="K2528" s="30"/>
      <c r="L2528" s="30"/>
    </row>
    <row r="2529" spans="7:12" x14ac:dyDescent="0.25">
      <c r="G2529" s="30"/>
      <c r="H2529" s="30"/>
      <c r="I2529" s="30"/>
      <c r="J2529" s="30"/>
      <c r="K2529" s="30"/>
      <c r="L2529" s="30"/>
    </row>
    <row r="2530" spans="7:12" x14ac:dyDescent="0.25">
      <c r="G2530" s="30"/>
      <c r="H2530" s="30"/>
      <c r="I2530" s="30"/>
      <c r="J2530" s="30"/>
      <c r="K2530" s="30"/>
      <c r="L2530" s="30"/>
    </row>
    <row r="2531" spans="7:12" x14ac:dyDescent="0.25">
      <c r="G2531" s="30"/>
      <c r="H2531" s="30"/>
      <c r="I2531" s="30"/>
      <c r="J2531" s="30"/>
      <c r="K2531" s="30"/>
      <c r="L2531" s="30"/>
    </row>
    <row r="2532" spans="7:12" x14ac:dyDescent="0.25">
      <c r="G2532" s="30"/>
      <c r="H2532" s="30"/>
      <c r="I2532" s="30"/>
      <c r="J2532" s="30"/>
      <c r="K2532" s="30"/>
      <c r="L2532" s="30"/>
    </row>
    <row r="2533" spans="7:12" x14ac:dyDescent="0.25">
      <c r="G2533" s="30"/>
      <c r="H2533" s="30"/>
      <c r="I2533" s="30"/>
      <c r="J2533" s="30"/>
      <c r="K2533" s="30"/>
      <c r="L2533" s="30"/>
    </row>
    <row r="2534" spans="7:12" x14ac:dyDescent="0.25">
      <c r="G2534" s="30"/>
      <c r="H2534" s="30"/>
      <c r="I2534" s="30"/>
      <c r="J2534" s="30"/>
      <c r="K2534" s="30"/>
      <c r="L2534" s="30"/>
    </row>
    <row r="2535" spans="7:12" x14ac:dyDescent="0.25">
      <c r="G2535" s="30"/>
      <c r="H2535" s="30"/>
      <c r="I2535" s="30"/>
      <c r="J2535" s="30"/>
      <c r="K2535" s="30"/>
      <c r="L2535" s="30"/>
    </row>
    <row r="2536" spans="7:12" x14ac:dyDescent="0.25">
      <c r="G2536" s="30"/>
      <c r="H2536" s="30"/>
      <c r="I2536" s="30"/>
      <c r="J2536" s="30"/>
      <c r="K2536" s="30"/>
      <c r="L2536" s="30"/>
    </row>
    <row r="2537" spans="7:12" x14ac:dyDescent="0.25">
      <c r="G2537" s="30"/>
      <c r="H2537" s="30"/>
      <c r="I2537" s="30"/>
      <c r="J2537" s="30"/>
      <c r="K2537" s="30"/>
      <c r="L2537" s="30"/>
    </row>
    <row r="2538" spans="7:12" x14ac:dyDescent="0.25">
      <c r="G2538" s="30"/>
      <c r="H2538" s="30"/>
      <c r="I2538" s="30"/>
      <c r="J2538" s="30"/>
      <c r="K2538" s="30"/>
      <c r="L2538" s="30"/>
    </row>
    <row r="2539" spans="7:12" x14ac:dyDescent="0.25">
      <c r="G2539" s="30"/>
      <c r="H2539" s="30"/>
      <c r="I2539" s="30"/>
      <c r="J2539" s="30"/>
      <c r="K2539" s="30"/>
      <c r="L2539" s="30"/>
    </row>
    <row r="2540" spans="7:12" x14ac:dyDescent="0.25">
      <c r="G2540" s="30"/>
      <c r="H2540" s="30"/>
      <c r="I2540" s="30"/>
      <c r="J2540" s="30"/>
      <c r="K2540" s="30"/>
      <c r="L2540" s="30"/>
    </row>
    <row r="2541" spans="7:12" x14ac:dyDescent="0.25">
      <c r="G2541" s="30"/>
      <c r="H2541" s="30"/>
      <c r="I2541" s="30"/>
      <c r="J2541" s="30"/>
      <c r="K2541" s="30"/>
      <c r="L2541" s="30"/>
    </row>
    <row r="2542" spans="7:12" x14ac:dyDescent="0.25">
      <c r="G2542" s="30"/>
      <c r="H2542" s="30"/>
      <c r="I2542" s="30"/>
      <c r="J2542" s="30"/>
      <c r="K2542" s="30"/>
      <c r="L2542" s="30"/>
    </row>
    <row r="2543" spans="7:12" x14ac:dyDescent="0.25">
      <c r="G2543" s="30"/>
      <c r="H2543" s="30"/>
      <c r="I2543" s="30"/>
      <c r="J2543" s="30"/>
      <c r="K2543" s="30"/>
      <c r="L2543" s="30"/>
    </row>
    <row r="2544" spans="7:12" x14ac:dyDescent="0.25">
      <c r="G2544" s="30"/>
      <c r="H2544" s="30"/>
      <c r="I2544" s="30"/>
      <c r="J2544" s="30"/>
      <c r="K2544" s="30"/>
      <c r="L2544" s="30"/>
    </row>
    <row r="2545" spans="7:12" x14ac:dyDescent="0.25">
      <c r="G2545" s="30"/>
      <c r="H2545" s="30"/>
      <c r="I2545" s="30"/>
      <c r="J2545" s="30"/>
      <c r="K2545" s="30"/>
      <c r="L2545" s="30"/>
    </row>
    <row r="2546" spans="7:12" x14ac:dyDescent="0.25">
      <c r="G2546" s="30"/>
      <c r="H2546" s="30"/>
      <c r="I2546" s="30"/>
      <c r="J2546" s="30"/>
      <c r="K2546" s="30"/>
      <c r="L2546" s="30"/>
    </row>
    <row r="2547" spans="7:12" x14ac:dyDescent="0.25">
      <c r="G2547" s="30"/>
      <c r="H2547" s="30"/>
      <c r="I2547" s="30"/>
      <c r="J2547" s="30"/>
      <c r="K2547" s="30"/>
      <c r="L2547" s="30"/>
    </row>
    <row r="2548" spans="7:12" x14ac:dyDescent="0.25">
      <c r="G2548" s="30"/>
      <c r="H2548" s="30"/>
      <c r="I2548" s="30"/>
      <c r="J2548" s="30"/>
      <c r="K2548" s="30"/>
      <c r="L2548" s="30"/>
    </row>
    <row r="2549" spans="7:12" x14ac:dyDescent="0.25">
      <c r="G2549" s="30"/>
      <c r="H2549" s="30"/>
      <c r="I2549" s="30"/>
      <c r="J2549" s="30"/>
      <c r="K2549" s="30"/>
      <c r="L2549" s="30"/>
    </row>
    <row r="2550" spans="7:12" x14ac:dyDescent="0.25">
      <c r="G2550" s="30"/>
      <c r="H2550" s="30"/>
      <c r="I2550" s="30"/>
      <c r="J2550" s="30"/>
      <c r="K2550" s="30"/>
      <c r="L2550" s="30"/>
    </row>
    <row r="2551" spans="7:12" x14ac:dyDescent="0.25">
      <c r="G2551" s="30"/>
      <c r="H2551" s="30"/>
      <c r="I2551" s="30"/>
      <c r="J2551" s="30"/>
      <c r="K2551" s="30"/>
      <c r="L2551" s="30"/>
    </row>
    <row r="2552" spans="7:12" x14ac:dyDescent="0.25">
      <c r="G2552" s="30"/>
      <c r="H2552" s="30"/>
      <c r="I2552" s="30"/>
      <c r="J2552" s="30"/>
      <c r="K2552" s="30"/>
      <c r="L2552" s="30"/>
    </row>
    <row r="2553" spans="7:12" x14ac:dyDescent="0.25">
      <c r="G2553" s="30"/>
      <c r="H2553" s="30"/>
      <c r="I2553" s="30"/>
      <c r="J2553" s="30"/>
      <c r="K2553" s="30"/>
      <c r="L2553" s="30"/>
    </row>
    <row r="2554" spans="7:12" x14ac:dyDescent="0.25">
      <c r="G2554" s="30"/>
      <c r="H2554" s="30"/>
      <c r="I2554" s="30"/>
      <c r="J2554" s="30"/>
      <c r="K2554" s="30"/>
      <c r="L2554" s="30"/>
    </row>
    <row r="2555" spans="7:12" x14ac:dyDescent="0.25">
      <c r="G2555" s="30"/>
      <c r="H2555" s="30"/>
      <c r="I2555" s="30"/>
      <c r="J2555" s="30"/>
      <c r="K2555" s="30"/>
      <c r="L2555" s="30"/>
    </row>
    <row r="2556" spans="7:12" x14ac:dyDescent="0.25">
      <c r="G2556" s="30"/>
      <c r="H2556" s="30"/>
      <c r="I2556" s="30"/>
      <c r="J2556" s="30"/>
      <c r="K2556" s="30"/>
      <c r="L2556" s="30"/>
    </row>
    <row r="2557" spans="7:12" x14ac:dyDescent="0.25">
      <c r="G2557" s="30"/>
      <c r="H2557" s="30"/>
      <c r="I2557" s="30"/>
      <c r="J2557" s="30"/>
      <c r="K2557" s="30"/>
      <c r="L2557" s="30"/>
    </row>
    <row r="2558" spans="7:12" x14ac:dyDescent="0.25">
      <c r="G2558" s="30"/>
      <c r="H2558" s="30"/>
      <c r="I2558" s="30"/>
      <c r="J2558" s="30"/>
      <c r="K2558" s="30"/>
      <c r="L2558" s="30"/>
    </row>
    <row r="2559" spans="7:12" x14ac:dyDescent="0.25">
      <c r="G2559" s="30"/>
      <c r="H2559" s="30"/>
      <c r="I2559" s="30"/>
      <c r="J2559" s="30"/>
      <c r="K2559" s="30"/>
      <c r="L2559" s="30"/>
    </row>
    <row r="2560" spans="7:12" x14ac:dyDescent="0.25">
      <c r="G2560" s="30"/>
      <c r="H2560" s="30"/>
      <c r="I2560" s="30"/>
      <c r="J2560" s="30"/>
      <c r="K2560" s="30"/>
      <c r="L2560" s="30"/>
    </row>
    <row r="2561" spans="7:12" x14ac:dyDescent="0.25">
      <c r="G2561" s="30"/>
      <c r="H2561" s="30"/>
      <c r="I2561" s="30"/>
      <c r="J2561" s="30"/>
      <c r="K2561" s="30"/>
      <c r="L2561" s="30"/>
    </row>
    <row r="2562" spans="7:12" x14ac:dyDescent="0.25">
      <c r="G2562" s="30"/>
      <c r="H2562" s="30"/>
      <c r="I2562" s="30"/>
      <c r="J2562" s="30"/>
      <c r="K2562" s="30"/>
      <c r="L2562" s="30"/>
    </row>
    <row r="2563" spans="7:12" x14ac:dyDescent="0.25">
      <c r="G2563" s="30"/>
      <c r="H2563" s="30"/>
      <c r="I2563" s="30"/>
      <c r="J2563" s="30"/>
      <c r="K2563" s="30"/>
      <c r="L2563" s="30"/>
    </row>
    <row r="2564" spans="7:12" x14ac:dyDescent="0.25">
      <c r="G2564" s="30"/>
      <c r="H2564" s="30"/>
      <c r="I2564" s="30"/>
      <c r="J2564" s="30"/>
      <c r="K2564" s="30"/>
      <c r="L2564" s="30"/>
    </row>
    <row r="2565" spans="7:12" x14ac:dyDescent="0.25">
      <c r="G2565" s="30"/>
      <c r="H2565" s="30"/>
      <c r="I2565" s="30"/>
      <c r="J2565" s="30"/>
      <c r="K2565" s="30"/>
      <c r="L2565" s="30"/>
    </row>
    <row r="2566" spans="7:12" x14ac:dyDescent="0.25">
      <c r="G2566" s="30"/>
      <c r="H2566" s="30"/>
      <c r="I2566" s="30"/>
      <c r="J2566" s="30"/>
      <c r="K2566" s="30"/>
      <c r="L2566" s="30"/>
    </row>
    <row r="2567" spans="7:12" x14ac:dyDescent="0.25">
      <c r="G2567" s="30"/>
      <c r="H2567" s="30"/>
      <c r="I2567" s="30"/>
      <c r="J2567" s="30"/>
      <c r="K2567" s="30"/>
      <c r="L2567" s="30"/>
    </row>
    <row r="2568" spans="7:12" x14ac:dyDescent="0.25">
      <c r="G2568" s="30"/>
      <c r="H2568" s="30"/>
      <c r="I2568" s="30"/>
      <c r="J2568" s="30"/>
      <c r="K2568" s="30"/>
      <c r="L2568" s="30"/>
    </row>
    <row r="2569" spans="7:12" x14ac:dyDescent="0.25">
      <c r="G2569" s="30"/>
      <c r="H2569" s="30"/>
      <c r="I2569" s="30"/>
      <c r="J2569" s="30"/>
      <c r="K2569" s="30"/>
      <c r="L2569" s="30"/>
    </row>
    <row r="2570" spans="7:12" x14ac:dyDescent="0.25">
      <c r="G2570" s="30"/>
      <c r="H2570" s="30"/>
      <c r="I2570" s="30"/>
      <c r="J2570" s="30"/>
      <c r="K2570" s="30"/>
      <c r="L2570" s="30"/>
    </row>
    <row r="2571" spans="7:12" x14ac:dyDescent="0.25">
      <c r="G2571" s="30"/>
      <c r="H2571" s="30"/>
      <c r="I2571" s="30"/>
      <c r="J2571" s="30"/>
      <c r="K2571" s="30"/>
      <c r="L2571" s="30"/>
    </row>
    <row r="2572" spans="7:12" x14ac:dyDescent="0.25">
      <c r="G2572" s="30"/>
      <c r="H2572" s="30"/>
      <c r="I2572" s="30"/>
      <c r="J2572" s="30"/>
      <c r="K2572" s="30"/>
      <c r="L2572" s="30"/>
    </row>
    <row r="2573" spans="7:12" x14ac:dyDescent="0.25">
      <c r="G2573" s="30"/>
      <c r="H2573" s="30"/>
      <c r="I2573" s="30"/>
      <c r="J2573" s="30"/>
      <c r="K2573" s="30"/>
      <c r="L2573" s="30"/>
    </row>
    <row r="2574" spans="7:12" x14ac:dyDescent="0.25">
      <c r="G2574" s="30"/>
      <c r="H2574" s="30"/>
      <c r="I2574" s="30"/>
      <c r="J2574" s="30"/>
      <c r="K2574" s="30"/>
      <c r="L2574" s="30"/>
    </row>
    <row r="2575" spans="7:12" x14ac:dyDescent="0.25">
      <c r="G2575" s="30"/>
      <c r="H2575" s="30"/>
      <c r="I2575" s="30"/>
      <c r="J2575" s="30"/>
      <c r="K2575" s="30"/>
      <c r="L2575" s="30"/>
    </row>
    <row r="2576" spans="7:12" x14ac:dyDescent="0.25">
      <c r="G2576" s="30"/>
      <c r="H2576" s="30"/>
      <c r="I2576" s="30"/>
      <c r="J2576" s="30"/>
      <c r="K2576" s="30"/>
      <c r="L2576" s="30"/>
    </row>
    <row r="2577" spans="7:12" x14ac:dyDescent="0.25">
      <c r="G2577" s="30"/>
      <c r="H2577" s="30"/>
      <c r="I2577" s="30"/>
      <c r="J2577" s="30"/>
      <c r="K2577" s="30"/>
      <c r="L2577" s="30"/>
    </row>
    <row r="2578" spans="7:12" x14ac:dyDescent="0.25">
      <c r="G2578" s="30"/>
      <c r="H2578" s="30"/>
      <c r="I2578" s="30"/>
      <c r="J2578" s="30"/>
      <c r="K2578" s="30"/>
      <c r="L2578" s="30"/>
    </row>
    <row r="2579" spans="7:12" x14ac:dyDescent="0.25">
      <c r="G2579" s="30"/>
      <c r="H2579" s="30"/>
      <c r="I2579" s="30"/>
      <c r="J2579" s="30"/>
      <c r="K2579" s="30"/>
      <c r="L2579" s="30"/>
    </row>
    <row r="2580" spans="7:12" x14ac:dyDescent="0.25">
      <c r="G2580" s="30"/>
      <c r="H2580" s="30"/>
      <c r="I2580" s="30"/>
      <c r="J2580" s="30"/>
      <c r="K2580" s="30"/>
      <c r="L2580" s="30"/>
    </row>
    <row r="2581" spans="7:12" x14ac:dyDescent="0.25">
      <c r="G2581" s="30"/>
      <c r="H2581" s="30"/>
      <c r="I2581" s="30"/>
      <c r="J2581" s="30"/>
      <c r="K2581" s="30"/>
      <c r="L2581" s="30"/>
    </row>
    <row r="2582" spans="7:12" x14ac:dyDescent="0.25">
      <c r="G2582" s="30"/>
      <c r="H2582" s="30"/>
      <c r="I2582" s="30"/>
      <c r="J2582" s="30"/>
      <c r="K2582" s="30"/>
      <c r="L2582" s="30"/>
    </row>
    <row r="2583" spans="7:12" x14ac:dyDescent="0.25">
      <c r="G2583" s="30"/>
      <c r="H2583" s="30"/>
      <c r="I2583" s="30"/>
      <c r="J2583" s="30"/>
      <c r="K2583" s="30"/>
      <c r="L2583" s="30"/>
    </row>
    <row r="2584" spans="7:12" x14ac:dyDescent="0.25">
      <c r="G2584" s="30"/>
      <c r="H2584" s="30"/>
      <c r="I2584" s="30"/>
      <c r="J2584" s="30"/>
      <c r="K2584" s="30"/>
      <c r="L2584" s="30"/>
    </row>
    <row r="2585" spans="7:12" x14ac:dyDescent="0.25">
      <c r="G2585" s="30"/>
      <c r="H2585" s="30"/>
      <c r="I2585" s="30"/>
      <c r="J2585" s="30"/>
      <c r="K2585" s="30"/>
      <c r="L2585" s="30"/>
    </row>
    <row r="2586" spans="7:12" x14ac:dyDescent="0.25">
      <c r="G2586" s="30"/>
      <c r="H2586" s="30"/>
      <c r="I2586" s="30"/>
      <c r="J2586" s="30"/>
      <c r="K2586" s="30"/>
      <c r="L2586" s="30"/>
    </row>
    <row r="2587" spans="7:12" x14ac:dyDescent="0.25">
      <c r="G2587" s="30"/>
      <c r="H2587" s="30"/>
      <c r="I2587" s="30"/>
      <c r="J2587" s="30"/>
      <c r="K2587" s="30"/>
      <c r="L2587" s="30"/>
    </row>
    <row r="2588" spans="7:12" x14ac:dyDescent="0.25">
      <c r="G2588" s="30"/>
      <c r="H2588" s="30"/>
      <c r="I2588" s="30"/>
      <c r="J2588" s="30"/>
      <c r="K2588" s="30"/>
      <c r="L2588" s="30"/>
    </row>
    <row r="2589" spans="7:12" x14ac:dyDescent="0.25">
      <c r="G2589" s="30"/>
      <c r="H2589" s="30"/>
      <c r="I2589" s="30"/>
      <c r="J2589" s="30"/>
      <c r="K2589" s="30"/>
      <c r="L2589" s="30"/>
    </row>
    <row r="2590" spans="7:12" x14ac:dyDescent="0.25">
      <c r="G2590" s="30"/>
      <c r="H2590" s="30"/>
      <c r="I2590" s="30"/>
      <c r="J2590" s="30"/>
      <c r="K2590" s="30"/>
      <c r="L2590" s="30"/>
    </row>
    <row r="2591" spans="7:12" x14ac:dyDescent="0.25">
      <c r="G2591" s="30"/>
      <c r="H2591" s="30"/>
      <c r="I2591" s="30"/>
      <c r="J2591" s="30"/>
      <c r="K2591" s="30"/>
      <c r="L2591" s="30"/>
    </row>
    <row r="2592" spans="7:12" x14ac:dyDescent="0.25">
      <c r="G2592" s="30"/>
      <c r="H2592" s="30"/>
      <c r="I2592" s="30"/>
      <c r="J2592" s="30"/>
      <c r="K2592" s="30"/>
      <c r="L2592" s="30"/>
    </row>
    <row r="2593" spans="7:12" x14ac:dyDescent="0.25">
      <c r="G2593" s="30"/>
      <c r="H2593" s="30"/>
      <c r="I2593" s="30"/>
      <c r="J2593" s="30"/>
      <c r="K2593" s="30"/>
      <c r="L2593" s="30"/>
    </row>
    <row r="2594" spans="7:12" x14ac:dyDescent="0.25">
      <c r="G2594" s="30"/>
      <c r="H2594" s="30"/>
      <c r="I2594" s="30"/>
      <c r="J2594" s="30"/>
      <c r="K2594" s="30"/>
      <c r="L2594" s="30"/>
    </row>
    <row r="2595" spans="7:12" x14ac:dyDescent="0.25">
      <c r="G2595" s="30"/>
      <c r="H2595" s="30"/>
      <c r="I2595" s="30"/>
      <c r="J2595" s="30"/>
      <c r="K2595" s="30"/>
      <c r="L2595" s="30"/>
    </row>
    <row r="2596" spans="7:12" x14ac:dyDescent="0.25">
      <c r="G2596" s="30"/>
      <c r="H2596" s="30"/>
      <c r="I2596" s="30"/>
      <c r="J2596" s="30"/>
      <c r="K2596" s="30"/>
      <c r="L2596" s="30"/>
    </row>
    <row r="2597" spans="7:12" x14ac:dyDescent="0.25">
      <c r="G2597" s="30"/>
      <c r="H2597" s="30"/>
      <c r="I2597" s="30"/>
      <c r="J2597" s="30"/>
      <c r="K2597" s="30"/>
      <c r="L2597" s="30"/>
    </row>
    <row r="2598" spans="7:12" x14ac:dyDescent="0.25">
      <c r="G2598" s="30"/>
      <c r="H2598" s="30"/>
      <c r="I2598" s="30"/>
      <c r="J2598" s="30"/>
      <c r="K2598" s="30"/>
      <c r="L2598" s="30"/>
    </row>
    <row r="2599" spans="7:12" x14ac:dyDescent="0.25">
      <c r="G2599" s="30"/>
      <c r="H2599" s="30"/>
      <c r="I2599" s="30"/>
      <c r="J2599" s="30"/>
      <c r="K2599" s="30"/>
      <c r="L2599" s="30"/>
    </row>
    <row r="2600" spans="7:12" x14ac:dyDescent="0.25">
      <c r="G2600" s="30"/>
      <c r="H2600" s="30"/>
      <c r="I2600" s="30"/>
      <c r="J2600" s="30"/>
      <c r="K2600" s="30"/>
      <c r="L2600" s="30"/>
    </row>
    <row r="2601" spans="7:12" x14ac:dyDescent="0.25">
      <c r="G2601" s="30"/>
      <c r="H2601" s="30"/>
      <c r="I2601" s="30"/>
      <c r="J2601" s="30"/>
      <c r="K2601" s="30"/>
      <c r="L2601" s="30"/>
    </row>
    <row r="2602" spans="7:12" x14ac:dyDescent="0.25">
      <c r="G2602" s="30"/>
      <c r="H2602" s="30"/>
      <c r="I2602" s="30"/>
      <c r="J2602" s="30"/>
      <c r="K2602" s="30"/>
      <c r="L2602" s="30"/>
    </row>
    <row r="2603" spans="7:12" x14ac:dyDescent="0.25">
      <c r="G2603" s="30"/>
      <c r="H2603" s="30"/>
      <c r="I2603" s="30"/>
      <c r="J2603" s="30"/>
      <c r="K2603" s="30"/>
      <c r="L2603" s="30"/>
    </row>
    <row r="2604" spans="7:12" x14ac:dyDescent="0.25">
      <c r="G2604" s="30"/>
      <c r="H2604" s="30"/>
      <c r="I2604" s="30"/>
      <c r="J2604" s="30"/>
      <c r="K2604" s="30"/>
      <c r="L2604" s="30"/>
    </row>
    <row r="2605" spans="7:12" x14ac:dyDescent="0.25">
      <c r="G2605" s="30"/>
      <c r="H2605" s="30"/>
      <c r="I2605" s="30"/>
      <c r="J2605" s="30"/>
      <c r="K2605" s="30"/>
      <c r="L2605" s="30"/>
    </row>
    <row r="2606" spans="7:12" x14ac:dyDescent="0.25">
      <c r="G2606" s="30"/>
      <c r="H2606" s="30"/>
      <c r="I2606" s="30"/>
      <c r="J2606" s="30"/>
      <c r="K2606" s="30"/>
      <c r="L2606" s="30"/>
    </row>
    <row r="2607" spans="7:12" x14ac:dyDescent="0.25">
      <c r="G2607" s="30"/>
      <c r="H2607" s="30"/>
      <c r="I2607" s="30"/>
      <c r="J2607" s="30"/>
      <c r="K2607" s="30"/>
      <c r="L2607" s="30"/>
    </row>
    <row r="2608" spans="7:12" x14ac:dyDescent="0.25">
      <c r="G2608" s="30"/>
      <c r="H2608" s="30"/>
      <c r="I2608" s="30"/>
      <c r="J2608" s="30"/>
      <c r="K2608" s="30"/>
      <c r="L2608" s="30"/>
    </row>
    <row r="2609" spans="7:12" x14ac:dyDescent="0.25">
      <c r="G2609" s="30"/>
      <c r="H2609" s="30"/>
      <c r="I2609" s="30"/>
      <c r="J2609" s="30"/>
      <c r="K2609" s="30"/>
      <c r="L2609" s="30"/>
    </row>
    <row r="2610" spans="7:12" x14ac:dyDescent="0.25">
      <c r="G2610" s="30"/>
      <c r="H2610" s="30"/>
      <c r="I2610" s="30"/>
      <c r="J2610" s="30"/>
      <c r="K2610" s="30"/>
      <c r="L2610" s="30"/>
    </row>
    <row r="2611" spans="7:12" x14ac:dyDescent="0.25">
      <c r="G2611" s="30"/>
      <c r="H2611" s="30"/>
      <c r="I2611" s="30"/>
      <c r="J2611" s="30"/>
      <c r="K2611" s="30"/>
      <c r="L2611" s="30"/>
    </row>
    <row r="2612" spans="7:12" x14ac:dyDescent="0.25">
      <c r="G2612" s="30"/>
      <c r="H2612" s="30"/>
      <c r="I2612" s="30"/>
      <c r="J2612" s="30"/>
      <c r="K2612" s="30"/>
      <c r="L2612" s="30"/>
    </row>
    <row r="2613" spans="7:12" x14ac:dyDescent="0.25">
      <c r="G2613" s="30"/>
      <c r="H2613" s="30"/>
      <c r="I2613" s="30"/>
      <c r="J2613" s="30"/>
      <c r="K2613" s="30"/>
      <c r="L2613" s="30"/>
    </row>
    <row r="2614" spans="7:12" x14ac:dyDescent="0.25">
      <c r="G2614" s="30"/>
      <c r="H2614" s="30"/>
      <c r="I2614" s="30"/>
      <c r="J2614" s="30"/>
      <c r="K2614" s="30"/>
      <c r="L2614" s="30"/>
    </row>
    <row r="2615" spans="7:12" x14ac:dyDescent="0.25">
      <c r="G2615" s="30"/>
      <c r="H2615" s="30"/>
      <c r="I2615" s="30"/>
      <c r="J2615" s="30"/>
      <c r="K2615" s="30"/>
      <c r="L2615" s="30"/>
    </row>
    <row r="2616" spans="7:12" x14ac:dyDescent="0.25">
      <c r="G2616" s="30"/>
      <c r="H2616" s="30"/>
      <c r="I2616" s="30"/>
      <c r="J2616" s="30"/>
      <c r="K2616" s="30"/>
      <c r="L2616" s="30"/>
    </row>
    <row r="2617" spans="7:12" x14ac:dyDescent="0.25">
      <c r="G2617" s="30"/>
      <c r="H2617" s="30"/>
      <c r="I2617" s="30"/>
      <c r="J2617" s="30"/>
      <c r="K2617" s="30"/>
      <c r="L2617" s="30"/>
    </row>
    <row r="2618" spans="7:12" x14ac:dyDescent="0.25">
      <c r="G2618" s="30"/>
      <c r="H2618" s="30"/>
      <c r="I2618" s="30"/>
      <c r="J2618" s="30"/>
      <c r="K2618" s="30"/>
      <c r="L2618" s="30"/>
    </row>
    <row r="2619" spans="7:12" x14ac:dyDescent="0.25">
      <c r="G2619" s="30"/>
      <c r="H2619" s="30"/>
      <c r="I2619" s="30"/>
      <c r="J2619" s="30"/>
      <c r="K2619" s="30"/>
      <c r="L2619" s="30"/>
    </row>
    <row r="2620" spans="7:12" x14ac:dyDescent="0.25">
      <c r="G2620" s="30"/>
      <c r="H2620" s="30"/>
      <c r="I2620" s="30"/>
      <c r="J2620" s="30"/>
      <c r="K2620" s="30"/>
      <c r="L2620" s="30"/>
    </row>
    <row r="2621" spans="7:12" x14ac:dyDescent="0.25">
      <c r="G2621" s="30"/>
      <c r="H2621" s="30"/>
      <c r="I2621" s="30"/>
      <c r="J2621" s="30"/>
      <c r="K2621" s="30"/>
      <c r="L2621" s="30"/>
    </row>
    <row r="2622" spans="7:12" x14ac:dyDescent="0.25">
      <c r="G2622" s="30"/>
      <c r="H2622" s="30"/>
      <c r="I2622" s="30"/>
      <c r="J2622" s="30"/>
      <c r="K2622" s="30"/>
      <c r="L2622" s="30"/>
    </row>
    <row r="2623" spans="7:12" x14ac:dyDescent="0.25">
      <c r="G2623" s="30"/>
      <c r="H2623" s="30"/>
      <c r="I2623" s="30"/>
      <c r="J2623" s="30"/>
      <c r="K2623" s="30"/>
      <c r="L2623" s="30"/>
    </row>
    <row r="2624" spans="7:12" x14ac:dyDescent="0.25">
      <c r="G2624" s="30"/>
      <c r="H2624" s="30"/>
      <c r="I2624" s="30"/>
      <c r="J2624" s="30"/>
      <c r="K2624" s="30"/>
      <c r="L2624" s="30"/>
    </row>
    <row r="2625" spans="7:12" x14ac:dyDescent="0.25">
      <c r="G2625" s="30"/>
      <c r="H2625" s="30"/>
      <c r="I2625" s="30"/>
      <c r="J2625" s="30"/>
      <c r="K2625" s="30"/>
      <c r="L2625" s="30"/>
    </row>
    <row r="2626" spans="7:12" x14ac:dyDescent="0.25">
      <c r="G2626" s="30"/>
      <c r="H2626" s="30"/>
      <c r="I2626" s="30"/>
      <c r="J2626" s="30"/>
      <c r="K2626" s="30"/>
      <c r="L2626" s="30"/>
    </row>
    <row r="2627" spans="7:12" x14ac:dyDescent="0.25">
      <c r="G2627" s="30"/>
      <c r="H2627" s="30"/>
      <c r="I2627" s="30"/>
      <c r="J2627" s="30"/>
      <c r="K2627" s="30"/>
      <c r="L2627" s="30"/>
    </row>
    <row r="2628" spans="7:12" x14ac:dyDescent="0.25">
      <c r="G2628" s="30"/>
      <c r="H2628" s="30"/>
      <c r="I2628" s="30"/>
      <c r="J2628" s="30"/>
      <c r="K2628" s="30"/>
      <c r="L2628" s="30"/>
    </row>
    <row r="2629" spans="7:12" x14ac:dyDescent="0.25">
      <c r="G2629" s="30"/>
      <c r="H2629" s="30"/>
      <c r="I2629" s="30"/>
      <c r="J2629" s="30"/>
      <c r="K2629" s="30"/>
      <c r="L2629" s="30"/>
    </row>
    <row r="2630" spans="7:12" x14ac:dyDescent="0.25">
      <c r="G2630" s="30"/>
      <c r="H2630" s="30"/>
      <c r="I2630" s="30"/>
      <c r="J2630" s="30"/>
      <c r="K2630" s="30"/>
      <c r="L2630" s="30"/>
    </row>
    <row r="2631" spans="7:12" x14ac:dyDescent="0.25">
      <c r="G2631" s="30"/>
      <c r="H2631" s="30"/>
      <c r="I2631" s="30"/>
      <c r="J2631" s="30"/>
      <c r="K2631" s="30"/>
      <c r="L2631" s="30"/>
    </row>
    <row r="2632" spans="7:12" x14ac:dyDescent="0.25">
      <c r="G2632" s="30"/>
      <c r="H2632" s="30"/>
      <c r="I2632" s="30"/>
      <c r="J2632" s="30"/>
      <c r="K2632" s="30"/>
      <c r="L2632" s="30"/>
    </row>
    <row r="2633" spans="7:12" x14ac:dyDescent="0.25">
      <c r="G2633" s="30"/>
      <c r="H2633" s="30"/>
      <c r="I2633" s="30"/>
      <c r="J2633" s="30"/>
      <c r="K2633" s="30"/>
      <c r="L2633" s="30"/>
    </row>
    <row r="2634" spans="7:12" x14ac:dyDescent="0.25">
      <c r="G2634" s="30"/>
      <c r="H2634" s="30"/>
      <c r="I2634" s="30"/>
      <c r="J2634" s="30"/>
      <c r="K2634" s="30"/>
      <c r="L2634" s="30"/>
    </row>
    <row r="2635" spans="7:12" x14ac:dyDescent="0.25">
      <c r="G2635" s="30"/>
      <c r="H2635" s="30"/>
      <c r="I2635" s="30"/>
      <c r="J2635" s="30"/>
      <c r="K2635" s="30"/>
      <c r="L2635" s="30"/>
    </row>
    <row r="2636" spans="7:12" x14ac:dyDescent="0.25">
      <c r="G2636" s="30"/>
      <c r="H2636" s="30"/>
      <c r="I2636" s="30"/>
      <c r="J2636" s="30"/>
      <c r="K2636" s="30"/>
      <c r="L2636" s="30"/>
    </row>
    <row r="2637" spans="7:12" x14ac:dyDescent="0.25">
      <c r="G2637" s="30"/>
      <c r="H2637" s="30"/>
      <c r="I2637" s="30"/>
      <c r="J2637" s="30"/>
      <c r="K2637" s="30"/>
      <c r="L2637" s="30"/>
    </row>
    <row r="2638" spans="7:12" x14ac:dyDescent="0.25">
      <c r="G2638" s="30"/>
      <c r="H2638" s="30"/>
      <c r="I2638" s="30"/>
      <c r="J2638" s="30"/>
      <c r="K2638" s="30"/>
      <c r="L2638" s="30"/>
    </row>
    <row r="2639" spans="7:12" x14ac:dyDescent="0.25">
      <c r="G2639" s="30"/>
      <c r="H2639" s="30"/>
      <c r="I2639" s="30"/>
      <c r="J2639" s="30"/>
      <c r="K2639" s="30"/>
      <c r="L2639" s="30"/>
    </row>
    <row r="2640" spans="7:12" x14ac:dyDescent="0.25">
      <c r="G2640" s="30"/>
      <c r="H2640" s="30"/>
      <c r="I2640" s="30"/>
      <c r="J2640" s="30"/>
      <c r="K2640" s="30"/>
      <c r="L2640" s="30"/>
    </row>
    <row r="2641" spans="7:12" x14ac:dyDescent="0.25">
      <c r="G2641" s="30"/>
      <c r="H2641" s="30"/>
      <c r="I2641" s="30"/>
      <c r="J2641" s="30"/>
      <c r="K2641" s="30"/>
      <c r="L2641" s="30"/>
    </row>
    <row r="2642" spans="7:12" x14ac:dyDescent="0.25">
      <c r="G2642" s="30"/>
      <c r="H2642" s="30"/>
      <c r="I2642" s="30"/>
      <c r="J2642" s="30"/>
      <c r="K2642" s="30"/>
      <c r="L2642" s="30"/>
    </row>
    <row r="2643" spans="7:12" x14ac:dyDescent="0.25">
      <c r="G2643" s="30"/>
      <c r="H2643" s="30"/>
      <c r="I2643" s="30"/>
      <c r="J2643" s="30"/>
      <c r="K2643" s="30"/>
      <c r="L2643" s="30"/>
    </row>
    <row r="2644" spans="7:12" x14ac:dyDescent="0.25">
      <c r="G2644" s="30"/>
      <c r="H2644" s="30"/>
      <c r="I2644" s="30"/>
      <c r="J2644" s="30"/>
      <c r="K2644" s="30"/>
      <c r="L2644" s="30"/>
    </row>
    <row r="2645" spans="7:12" x14ac:dyDescent="0.25">
      <c r="G2645" s="30"/>
      <c r="H2645" s="30"/>
      <c r="I2645" s="30"/>
      <c r="J2645" s="30"/>
      <c r="K2645" s="30"/>
      <c r="L2645" s="30"/>
    </row>
    <row r="2646" spans="7:12" x14ac:dyDescent="0.25">
      <c r="G2646" s="30"/>
      <c r="H2646" s="30"/>
      <c r="I2646" s="30"/>
      <c r="J2646" s="30"/>
      <c r="K2646" s="30"/>
      <c r="L2646" s="30"/>
    </row>
    <row r="2647" spans="7:12" x14ac:dyDescent="0.25">
      <c r="G2647" s="30"/>
      <c r="H2647" s="30"/>
      <c r="I2647" s="30"/>
      <c r="J2647" s="30"/>
      <c r="K2647" s="30"/>
      <c r="L2647" s="30"/>
    </row>
    <row r="2648" spans="7:12" x14ac:dyDescent="0.25">
      <c r="G2648" s="30"/>
      <c r="H2648" s="30"/>
      <c r="I2648" s="30"/>
      <c r="J2648" s="30"/>
      <c r="K2648" s="30"/>
      <c r="L2648" s="30"/>
    </row>
    <row r="2649" spans="7:12" x14ac:dyDescent="0.25">
      <c r="G2649" s="30"/>
      <c r="H2649" s="30"/>
      <c r="I2649" s="30"/>
      <c r="J2649" s="30"/>
      <c r="K2649" s="30"/>
      <c r="L2649" s="30"/>
    </row>
    <row r="2650" spans="7:12" x14ac:dyDescent="0.25">
      <c r="G2650" s="30"/>
      <c r="H2650" s="30"/>
      <c r="I2650" s="30"/>
      <c r="J2650" s="30"/>
      <c r="K2650" s="30"/>
      <c r="L2650" s="30"/>
    </row>
    <row r="2651" spans="7:12" x14ac:dyDescent="0.25">
      <c r="G2651" s="30"/>
      <c r="H2651" s="30"/>
      <c r="I2651" s="30"/>
      <c r="J2651" s="30"/>
      <c r="K2651" s="30"/>
      <c r="L2651" s="30"/>
    </row>
    <row r="2652" spans="7:12" x14ac:dyDescent="0.25">
      <c r="G2652" s="30"/>
      <c r="H2652" s="30"/>
      <c r="I2652" s="30"/>
      <c r="J2652" s="30"/>
      <c r="K2652" s="30"/>
      <c r="L2652" s="30"/>
    </row>
    <row r="2653" spans="7:12" x14ac:dyDescent="0.25">
      <c r="G2653" s="30"/>
      <c r="H2653" s="30"/>
      <c r="I2653" s="30"/>
      <c r="J2653" s="30"/>
      <c r="K2653" s="30"/>
      <c r="L2653" s="30"/>
    </row>
    <row r="2654" spans="7:12" x14ac:dyDescent="0.25">
      <c r="G2654" s="30"/>
      <c r="H2654" s="30"/>
      <c r="I2654" s="30"/>
      <c r="J2654" s="30"/>
      <c r="K2654" s="30"/>
      <c r="L2654" s="30"/>
    </row>
    <row r="2655" spans="7:12" x14ac:dyDescent="0.25">
      <c r="G2655" s="30"/>
      <c r="H2655" s="30"/>
      <c r="I2655" s="30"/>
      <c r="J2655" s="30"/>
      <c r="K2655" s="30"/>
      <c r="L2655" s="30"/>
    </row>
    <row r="2656" spans="7:12" x14ac:dyDescent="0.25">
      <c r="G2656" s="30"/>
      <c r="H2656" s="30"/>
      <c r="I2656" s="30"/>
      <c r="J2656" s="30"/>
      <c r="K2656" s="30"/>
      <c r="L2656" s="30"/>
    </row>
    <row r="2657" spans="7:12" x14ac:dyDescent="0.25">
      <c r="G2657" s="30"/>
      <c r="H2657" s="30"/>
      <c r="I2657" s="30"/>
      <c r="J2657" s="30"/>
      <c r="K2657" s="30"/>
      <c r="L2657" s="30"/>
    </row>
    <row r="2658" spans="7:12" x14ac:dyDescent="0.25">
      <c r="G2658" s="30"/>
      <c r="H2658" s="30"/>
      <c r="I2658" s="30"/>
      <c r="J2658" s="30"/>
      <c r="K2658" s="30"/>
      <c r="L2658" s="30"/>
    </row>
    <row r="2659" spans="7:12" x14ac:dyDescent="0.25">
      <c r="G2659" s="30"/>
      <c r="H2659" s="30"/>
      <c r="I2659" s="30"/>
      <c r="J2659" s="30"/>
      <c r="K2659" s="30"/>
      <c r="L2659" s="30"/>
    </row>
    <row r="2660" spans="7:12" x14ac:dyDescent="0.25">
      <c r="G2660" s="30"/>
      <c r="H2660" s="30"/>
      <c r="I2660" s="30"/>
      <c r="J2660" s="30"/>
      <c r="K2660" s="30"/>
      <c r="L2660" s="30"/>
    </row>
    <row r="2661" spans="7:12" x14ac:dyDescent="0.25">
      <c r="G2661" s="30"/>
      <c r="H2661" s="30"/>
      <c r="I2661" s="30"/>
      <c r="J2661" s="30"/>
      <c r="K2661" s="30"/>
      <c r="L2661" s="30"/>
    </row>
    <row r="2662" spans="7:12" x14ac:dyDescent="0.25">
      <c r="G2662" s="30"/>
      <c r="H2662" s="30"/>
      <c r="I2662" s="30"/>
      <c r="J2662" s="30"/>
      <c r="K2662" s="30"/>
      <c r="L2662" s="30"/>
    </row>
    <row r="2663" spans="7:12" x14ac:dyDescent="0.25">
      <c r="G2663" s="30"/>
      <c r="H2663" s="30"/>
      <c r="I2663" s="30"/>
      <c r="J2663" s="30"/>
      <c r="K2663" s="30"/>
      <c r="L2663" s="30"/>
    </row>
    <row r="2664" spans="7:12" x14ac:dyDescent="0.25">
      <c r="G2664" s="30"/>
      <c r="H2664" s="30"/>
      <c r="I2664" s="30"/>
      <c r="J2664" s="30"/>
      <c r="K2664" s="30"/>
      <c r="L2664" s="30"/>
    </row>
    <row r="2665" spans="7:12" x14ac:dyDescent="0.25">
      <c r="G2665" s="30"/>
      <c r="H2665" s="30"/>
      <c r="I2665" s="30"/>
      <c r="J2665" s="30"/>
      <c r="K2665" s="30"/>
      <c r="L2665" s="30"/>
    </row>
    <row r="2666" spans="7:12" x14ac:dyDescent="0.25">
      <c r="G2666" s="30"/>
      <c r="H2666" s="30"/>
      <c r="I2666" s="30"/>
      <c r="J2666" s="30"/>
      <c r="K2666" s="30"/>
      <c r="L2666" s="30"/>
    </row>
    <row r="2667" spans="7:12" x14ac:dyDescent="0.25">
      <c r="G2667" s="30"/>
      <c r="H2667" s="30"/>
      <c r="I2667" s="30"/>
      <c r="J2667" s="30"/>
      <c r="K2667" s="30"/>
      <c r="L2667" s="30"/>
    </row>
    <row r="2668" spans="7:12" x14ac:dyDescent="0.25">
      <c r="G2668" s="30"/>
      <c r="H2668" s="30"/>
      <c r="I2668" s="30"/>
      <c r="J2668" s="30"/>
      <c r="K2668" s="30"/>
      <c r="L2668" s="30"/>
    </row>
    <row r="2669" spans="7:12" x14ac:dyDescent="0.25">
      <c r="G2669" s="30"/>
      <c r="H2669" s="30"/>
      <c r="I2669" s="30"/>
      <c r="J2669" s="30"/>
      <c r="K2669" s="30"/>
      <c r="L2669" s="30"/>
    </row>
    <row r="2670" spans="7:12" x14ac:dyDescent="0.25">
      <c r="G2670" s="30"/>
      <c r="H2670" s="30"/>
      <c r="I2670" s="30"/>
      <c r="J2670" s="30"/>
      <c r="K2670" s="30"/>
      <c r="L2670" s="30"/>
    </row>
    <row r="2671" spans="7:12" x14ac:dyDescent="0.25">
      <c r="G2671" s="30"/>
      <c r="H2671" s="30"/>
      <c r="I2671" s="30"/>
      <c r="J2671" s="30"/>
      <c r="K2671" s="30"/>
      <c r="L2671" s="30"/>
    </row>
    <row r="2672" spans="7:12" x14ac:dyDescent="0.25">
      <c r="G2672" s="30"/>
      <c r="H2672" s="30"/>
      <c r="I2672" s="30"/>
      <c r="J2672" s="30"/>
      <c r="K2672" s="30"/>
      <c r="L2672" s="30"/>
    </row>
    <row r="2673" spans="7:12" x14ac:dyDescent="0.25">
      <c r="G2673" s="30"/>
      <c r="H2673" s="30"/>
      <c r="I2673" s="30"/>
      <c r="J2673" s="30"/>
      <c r="K2673" s="30"/>
      <c r="L2673" s="30"/>
    </row>
    <row r="2674" spans="7:12" x14ac:dyDescent="0.25">
      <c r="G2674" s="30"/>
      <c r="H2674" s="30"/>
      <c r="I2674" s="30"/>
      <c r="J2674" s="30"/>
      <c r="K2674" s="30"/>
      <c r="L2674" s="30"/>
    </row>
    <row r="2675" spans="7:12" x14ac:dyDescent="0.25">
      <c r="G2675" s="30"/>
      <c r="H2675" s="30"/>
      <c r="I2675" s="30"/>
      <c r="J2675" s="30"/>
      <c r="K2675" s="30"/>
      <c r="L2675" s="30"/>
    </row>
    <row r="2676" spans="7:12" x14ac:dyDescent="0.25">
      <c r="G2676" s="30"/>
      <c r="H2676" s="30"/>
      <c r="I2676" s="30"/>
      <c r="J2676" s="30"/>
      <c r="K2676" s="30"/>
      <c r="L2676" s="30"/>
    </row>
    <row r="2677" spans="7:12" x14ac:dyDescent="0.25">
      <c r="G2677" s="30"/>
      <c r="H2677" s="30"/>
      <c r="I2677" s="30"/>
      <c r="J2677" s="30"/>
      <c r="K2677" s="30"/>
      <c r="L2677" s="30"/>
    </row>
    <row r="2678" spans="7:12" x14ac:dyDescent="0.25">
      <c r="G2678" s="30"/>
      <c r="H2678" s="30"/>
      <c r="I2678" s="30"/>
      <c r="J2678" s="30"/>
      <c r="K2678" s="30"/>
      <c r="L2678" s="30"/>
    </row>
    <row r="2679" spans="7:12" x14ac:dyDescent="0.25">
      <c r="G2679" s="30"/>
      <c r="H2679" s="30"/>
      <c r="I2679" s="30"/>
      <c r="J2679" s="30"/>
      <c r="K2679" s="30"/>
      <c r="L2679" s="30"/>
    </row>
    <row r="2680" spans="7:12" x14ac:dyDescent="0.25">
      <c r="G2680" s="30"/>
      <c r="H2680" s="30"/>
      <c r="I2680" s="30"/>
      <c r="J2680" s="30"/>
      <c r="K2680" s="30"/>
      <c r="L2680" s="30"/>
    </row>
    <row r="2681" spans="7:12" x14ac:dyDescent="0.25">
      <c r="G2681" s="30"/>
      <c r="H2681" s="30"/>
      <c r="I2681" s="30"/>
      <c r="J2681" s="30"/>
      <c r="K2681" s="30"/>
      <c r="L2681" s="30"/>
    </row>
    <row r="2682" spans="7:12" x14ac:dyDescent="0.25">
      <c r="G2682" s="30"/>
      <c r="H2682" s="30"/>
      <c r="I2682" s="30"/>
      <c r="J2682" s="30"/>
      <c r="K2682" s="30"/>
      <c r="L2682" s="30"/>
    </row>
    <row r="2683" spans="7:12" x14ac:dyDescent="0.25">
      <c r="G2683" s="30"/>
      <c r="H2683" s="30"/>
      <c r="I2683" s="30"/>
      <c r="J2683" s="30"/>
      <c r="K2683" s="30"/>
      <c r="L2683" s="30"/>
    </row>
    <row r="2684" spans="7:12" x14ac:dyDescent="0.25">
      <c r="G2684" s="30"/>
      <c r="H2684" s="30"/>
      <c r="I2684" s="30"/>
      <c r="J2684" s="30"/>
      <c r="K2684" s="30"/>
      <c r="L2684" s="30"/>
    </row>
    <row r="2685" spans="7:12" x14ac:dyDescent="0.25">
      <c r="G2685" s="30"/>
      <c r="H2685" s="30"/>
      <c r="I2685" s="30"/>
      <c r="J2685" s="30"/>
      <c r="K2685" s="30"/>
      <c r="L2685" s="30"/>
    </row>
    <row r="2686" spans="7:12" x14ac:dyDescent="0.25">
      <c r="G2686" s="30"/>
      <c r="H2686" s="30"/>
      <c r="I2686" s="30"/>
      <c r="J2686" s="30"/>
      <c r="K2686" s="30"/>
      <c r="L2686" s="30"/>
    </row>
    <row r="2687" spans="7:12" x14ac:dyDescent="0.25">
      <c r="G2687" s="30"/>
      <c r="H2687" s="30"/>
      <c r="I2687" s="30"/>
      <c r="J2687" s="30"/>
      <c r="K2687" s="30"/>
      <c r="L2687" s="30"/>
    </row>
    <row r="2688" spans="7:12" x14ac:dyDescent="0.25">
      <c r="G2688" s="30"/>
      <c r="H2688" s="30"/>
      <c r="I2688" s="30"/>
      <c r="J2688" s="30"/>
      <c r="K2688" s="30"/>
      <c r="L2688" s="30"/>
    </row>
    <row r="2689" spans="7:12" x14ac:dyDescent="0.25">
      <c r="G2689" s="30"/>
      <c r="H2689" s="30"/>
      <c r="I2689" s="30"/>
      <c r="J2689" s="30"/>
      <c r="K2689" s="30"/>
      <c r="L2689" s="30"/>
    </row>
    <row r="2690" spans="7:12" x14ac:dyDescent="0.25">
      <c r="G2690" s="30"/>
      <c r="H2690" s="30"/>
      <c r="I2690" s="30"/>
      <c r="J2690" s="30"/>
      <c r="K2690" s="30"/>
      <c r="L2690" s="30"/>
    </row>
    <row r="2691" spans="7:12" x14ac:dyDescent="0.25">
      <c r="G2691" s="30"/>
      <c r="H2691" s="30"/>
      <c r="I2691" s="30"/>
      <c r="J2691" s="30"/>
      <c r="K2691" s="30"/>
      <c r="L2691" s="30"/>
    </row>
    <row r="2692" spans="7:12" x14ac:dyDescent="0.25">
      <c r="G2692" s="30"/>
      <c r="H2692" s="30"/>
      <c r="I2692" s="30"/>
      <c r="J2692" s="30"/>
      <c r="K2692" s="30"/>
      <c r="L2692" s="30"/>
    </row>
    <row r="2693" spans="7:12" x14ac:dyDescent="0.25">
      <c r="G2693" s="30"/>
      <c r="H2693" s="30"/>
      <c r="I2693" s="30"/>
      <c r="J2693" s="30"/>
      <c r="K2693" s="30"/>
      <c r="L2693" s="30"/>
    </row>
    <row r="2694" spans="7:12" x14ac:dyDescent="0.25">
      <c r="G2694" s="30"/>
      <c r="H2694" s="30"/>
      <c r="I2694" s="30"/>
      <c r="J2694" s="30"/>
      <c r="K2694" s="30"/>
      <c r="L2694" s="30"/>
    </row>
    <row r="2695" spans="7:12" x14ac:dyDescent="0.25">
      <c r="G2695" s="30"/>
      <c r="H2695" s="30"/>
      <c r="I2695" s="30"/>
      <c r="J2695" s="30"/>
      <c r="K2695" s="30"/>
      <c r="L2695" s="30"/>
    </row>
    <row r="2696" spans="7:12" x14ac:dyDescent="0.25">
      <c r="G2696" s="30"/>
      <c r="H2696" s="30"/>
      <c r="I2696" s="30"/>
      <c r="J2696" s="30"/>
      <c r="K2696" s="30"/>
      <c r="L2696" s="30"/>
    </row>
    <row r="2697" spans="7:12" x14ac:dyDescent="0.25">
      <c r="G2697" s="30"/>
      <c r="H2697" s="30"/>
      <c r="I2697" s="30"/>
      <c r="J2697" s="30"/>
      <c r="K2697" s="30"/>
      <c r="L2697" s="30"/>
    </row>
    <row r="2698" spans="7:12" x14ac:dyDescent="0.25">
      <c r="G2698" s="30"/>
      <c r="H2698" s="30"/>
      <c r="I2698" s="30"/>
      <c r="J2698" s="30"/>
      <c r="K2698" s="30"/>
      <c r="L2698" s="30"/>
    </row>
    <row r="2699" spans="7:12" x14ac:dyDescent="0.25">
      <c r="G2699" s="30"/>
      <c r="H2699" s="30"/>
      <c r="I2699" s="30"/>
      <c r="J2699" s="30"/>
      <c r="K2699" s="30"/>
      <c r="L2699" s="30"/>
    </row>
    <row r="2700" spans="7:12" x14ac:dyDescent="0.25">
      <c r="G2700" s="30"/>
      <c r="H2700" s="30"/>
      <c r="I2700" s="30"/>
      <c r="J2700" s="30"/>
      <c r="K2700" s="30"/>
      <c r="L2700" s="30"/>
    </row>
    <row r="2701" spans="7:12" x14ac:dyDescent="0.25">
      <c r="G2701" s="30"/>
      <c r="H2701" s="30"/>
      <c r="I2701" s="30"/>
      <c r="J2701" s="30"/>
      <c r="K2701" s="30"/>
      <c r="L2701" s="30"/>
    </row>
    <row r="2702" spans="7:12" x14ac:dyDescent="0.25">
      <c r="G2702" s="30"/>
      <c r="H2702" s="30"/>
      <c r="I2702" s="30"/>
      <c r="J2702" s="30"/>
      <c r="K2702" s="30"/>
      <c r="L2702" s="30"/>
    </row>
    <row r="2703" spans="7:12" x14ac:dyDescent="0.25">
      <c r="G2703" s="30"/>
      <c r="H2703" s="30"/>
      <c r="I2703" s="30"/>
      <c r="J2703" s="30"/>
      <c r="K2703" s="30"/>
      <c r="L2703" s="30"/>
    </row>
    <row r="2704" spans="7:12" x14ac:dyDescent="0.25">
      <c r="G2704" s="30"/>
      <c r="H2704" s="30"/>
      <c r="I2704" s="30"/>
      <c r="J2704" s="30"/>
      <c r="K2704" s="30"/>
      <c r="L2704" s="30"/>
    </row>
    <row r="2705" spans="7:12" x14ac:dyDescent="0.25">
      <c r="G2705" s="30"/>
      <c r="H2705" s="30"/>
      <c r="I2705" s="30"/>
      <c r="J2705" s="30"/>
      <c r="K2705" s="30"/>
      <c r="L2705" s="30"/>
    </row>
    <row r="2706" spans="7:12" x14ac:dyDescent="0.25">
      <c r="G2706" s="30"/>
      <c r="H2706" s="30"/>
      <c r="I2706" s="30"/>
      <c r="J2706" s="30"/>
      <c r="K2706" s="30"/>
      <c r="L2706" s="30"/>
    </row>
    <row r="2707" spans="7:12" x14ac:dyDescent="0.25">
      <c r="G2707" s="30"/>
      <c r="H2707" s="30"/>
      <c r="I2707" s="30"/>
      <c r="J2707" s="30"/>
      <c r="K2707" s="30"/>
      <c r="L2707" s="30"/>
    </row>
    <row r="2708" spans="7:12" x14ac:dyDescent="0.25">
      <c r="G2708" s="30"/>
      <c r="H2708" s="30"/>
      <c r="I2708" s="30"/>
      <c r="J2708" s="30"/>
      <c r="K2708" s="30"/>
      <c r="L2708" s="30"/>
    </row>
    <row r="2709" spans="7:12" x14ac:dyDescent="0.25">
      <c r="G2709" s="30"/>
      <c r="H2709" s="30"/>
      <c r="I2709" s="30"/>
      <c r="J2709" s="30"/>
      <c r="K2709" s="30"/>
      <c r="L2709" s="30"/>
    </row>
    <row r="2710" spans="7:12" x14ac:dyDescent="0.25">
      <c r="G2710" s="30"/>
      <c r="H2710" s="30"/>
      <c r="I2710" s="30"/>
      <c r="J2710" s="30"/>
      <c r="K2710" s="30"/>
      <c r="L2710" s="30"/>
    </row>
    <row r="2711" spans="7:12" x14ac:dyDescent="0.25">
      <c r="G2711" s="30"/>
      <c r="H2711" s="30"/>
      <c r="I2711" s="30"/>
      <c r="J2711" s="30"/>
      <c r="K2711" s="30"/>
      <c r="L2711" s="30"/>
    </row>
    <row r="2712" spans="7:12" x14ac:dyDescent="0.25">
      <c r="G2712" s="30"/>
      <c r="H2712" s="30"/>
      <c r="I2712" s="30"/>
      <c r="J2712" s="30"/>
      <c r="K2712" s="30"/>
      <c r="L2712" s="30"/>
    </row>
    <row r="2713" spans="7:12" x14ac:dyDescent="0.25">
      <c r="G2713" s="30"/>
      <c r="H2713" s="30"/>
      <c r="I2713" s="30"/>
      <c r="J2713" s="30"/>
      <c r="K2713" s="30"/>
      <c r="L2713" s="30"/>
    </row>
    <row r="2714" spans="7:12" x14ac:dyDescent="0.25">
      <c r="G2714" s="30"/>
      <c r="H2714" s="30"/>
      <c r="I2714" s="30"/>
      <c r="J2714" s="30"/>
      <c r="K2714" s="30"/>
      <c r="L2714" s="30"/>
    </row>
    <row r="2715" spans="7:12" x14ac:dyDescent="0.25">
      <c r="G2715" s="30"/>
      <c r="H2715" s="30"/>
      <c r="I2715" s="30"/>
      <c r="J2715" s="30"/>
      <c r="K2715" s="30"/>
      <c r="L2715" s="30"/>
    </row>
    <row r="2716" spans="7:12" x14ac:dyDescent="0.25">
      <c r="G2716" s="30"/>
      <c r="H2716" s="30"/>
      <c r="I2716" s="30"/>
      <c r="J2716" s="30"/>
      <c r="K2716" s="30"/>
      <c r="L2716" s="30"/>
    </row>
    <row r="2717" spans="7:12" x14ac:dyDescent="0.25">
      <c r="G2717" s="30"/>
      <c r="H2717" s="30"/>
      <c r="I2717" s="30"/>
      <c r="J2717" s="30"/>
      <c r="K2717" s="30"/>
      <c r="L2717" s="30"/>
    </row>
    <row r="2718" spans="7:12" x14ac:dyDescent="0.25">
      <c r="G2718" s="30"/>
      <c r="H2718" s="30"/>
      <c r="I2718" s="30"/>
      <c r="J2718" s="30"/>
      <c r="K2718" s="30"/>
      <c r="L2718" s="30"/>
    </row>
    <row r="2719" spans="7:12" x14ac:dyDescent="0.25">
      <c r="G2719" s="30"/>
      <c r="H2719" s="30"/>
      <c r="I2719" s="30"/>
      <c r="J2719" s="30"/>
      <c r="K2719" s="30"/>
      <c r="L2719" s="30"/>
    </row>
    <row r="2720" spans="7:12" x14ac:dyDescent="0.25">
      <c r="G2720" s="30"/>
      <c r="H2720" s="30"/>
      <c r="I2720" s="30"/>
      <c r="J2720" s="30"/>
      <c r="K2720" s="30"/>
      <c r="L2720" s="30"/>
    </row>
    <row r="2721" spans="7:12" x14ac:dyDescent="0.25">
      <c r="G2721" s="30"/>
      <c r="H2721" s="30"/>
      <c r="I2721" s="30"/>
      <c r="J2721" s="30"/>
      <c r="K2721" s="30"/>
      <c r="L2721" s="30"/>
    </row>
    <row r="2722" spans="7:12" x14ac:dyDescent="0.25">
      <c r="G2722" s="30"/>
      <c r="H2722" s="30"/>
      <c r="I2722" s="30"/>
      <c r="J2722" s="30"/>
      <c r="K2722" s="30"/>
      <c r="L2722" s="30"/>
    </row>
    <row r="2723" spans="7:12" x14ac:dyDescent="0.25">
      <c r="G2723" s="30"/>
      <c r="H2723" s="30"/>
      <c r="I2723" s="30"/>
      <c r="J2723" s="30"/>
      <c r="K2723" s="30"/>
      <c r="L2723" s="30"/>
    </row>
    <row r="2724" spans="7:12" x14ac:dyDescent="0.25">
      <c r="G2724" s="30"/>
      <c r="H2724" s="30"/>
      <c r="I2724" s="30"/>
      <c r="J2724" s="30"/>
      <c r="K2724" s="30"/>
      <c r="L2724" s="30"/>
    </row>
    <row r="2725" spans="7:12" x14ac:dyDescent="0.25">
      <c r="G2725" s="30"/>
      <c r="H2725" s="30"/>
      <c r="I2725" s="30"/>
      <c r="J2725" s="30"/>
      <c r="K2725" s="30"/>
      <c r="L2725" s="30"/>
    </row>
    <row r="2726" spans="7:12" x14ac:dyDescent="0.25">
      <c r="G2726" s="30"/>
      <c r="H2726" s="30"/>
      <c r="I2726" s="30"/>
      <c r="J2726" s="30"/>
      <c r="K2726" s="30"/>
      <c r="L2726" s="30"/>
    </row>
    <row r="2727" spans="7:12" x14ac:dyDescent="0.25">
      <c r="G2727" s="30"/>
      <c r="H2727" s="30"/>
      <c r="I2727" s="30"/>
      <c r="J2727" s="30"/>
      <c r="K2727" s="30"/>
      <c r="L2727" s="30"/>
    </row>
    <row r="2728" spans="7:12" x14ac:dyDescent="0.25">
      <c r="G2728" s="30"/>
      <c r="H2728" s="30"/>
      <c r="I2728" s="30"/>
      <c r="J2728" s="30"/>
      <c r="K2728" s="30"/>
      <c r="L2728" s="30"/>
    </row>
    <row r="2729" spans="7:12" x14ac:dyDescent="0.25">
      <c r="G2729" s="30"/>
      <c r="H2729" s="30"/>
      <c r="I2729" s="30"/>
      <c r="J2729" s="30"/>
      <c r="K2729" s="30"/>
      <c r="L2729" s="30"/>
    </row>
    <row r="2730" spans="7:12" x14ac:dyDescent="0.25">
      <c r="G2730" s="30"/>
      <c r="H2730" s="30"/>
      <c r="I2730" s="30"/>
      <c r="J2730" s="30"/>
      <c r="K2730" s="30"/>
      <c r="L2730" s="30"/>
    </row>
    <row r="2731" spans="7:12" x14ac:dyDescent="0.25">
      <c r="G2731" s="30"/>
      <c r="H2731" s="30"/>
      <c r="I2731" s="30"/>
      <c r="J2731" s="30"/>
      <c r="K2731" s="30"/>
      <c r="L2731" s="30"/>
    </row>
    <row r="2732" spans="7:12" x14ac:dyDescent="0.25">
      <c r="G2732" s="30"/>
      <c r="H2732" s="30"/>
      <c r="I2732" s="30"/>
      <c r="J2732" s="30"/>
      <c r="K2732" s="30"/>
      <c r="L2732" s="30"/>
    </row>
    <row r="2733" spans="7:12" x14ac:dyDescent="0.25">
      <c r="G2733" s="30"/>
      <c r="H2733" s="30"/>
      <c r="I2733" s="30"/>
      <c r="J2733" s="30"/>
      <c r="K2733" s="30"/>
      <c r="L2733" s="30"/>
    </row>
    <row r="2734" spans="7:12" x14ac:dyDescent="0.25">
      <c r="G2734" s="30"/>
      <c r="H2734" s="30"/>
      <c r="I2734" s="30"/>
      <c r="J2734" s="30"/>
      <c r="K2734" s="30"/>
      <c r="L2734" s="30"/>
    </row>
    <row r="2735" spans="7:12" x14ac:dyDescent="0.25">
      <c r="G2735" s="30"/>
      <c r="H2735" s="30"/>
      <c r="I2735" s="30"/>
      <c r="J2735" s="30"/>
      <c r="K2735" s="30"/>
      <c r="L2735" s="30"/>
    </row>
    <row r="2736" spans="7:12" x14ac:dyDescent="0.25">
      <c r="G2736" s="30"/>
      <c r="H2736" s="30"/>
      <c r="I2736" s="30"/>
      <c r="J2736" s="30"/>
      <c r="K2736" s="30"/>
      <c r="L2736" s="30"/>
    </row>
    <row r="2737" spans="7:12" x14ac:dyDescent="0.25">
      <c r="G2737" s="30"/>
      <c r="H2737" s="30"/>
      <c r="I2737" s="30"/>
      <c r="J2737" s="30"/>
      <c r="K2737" s="30"/>
      <c r="L2737" s="30"/>
    </row>
    <row r="2738" spans="7:12" x14ac:dyDescent="0.25">
      <c r="G2738" s="30"/>
      <c r="H2738" s="30"/>
      <c r="I2738" s="30"/>
      <c r="J2738" s="30"/>
      <c r="K2738" s="30"/>
      <c r="L2738" s="30"/>
    </row>
    <row r="2739" spans="7:12" x14ac:dyDescent="0.25">
      <c r="G2739" s="30"/>
      <c r="H2739" s="30"/>
      <c r="I2739" s="30"/>
      <c r="J2739" s="30"/>
      <c r="K2739" s="30"/>
      <c r="L2739" s="30"/>
    </row>
    <row r="2740" spans="7:12" x14ac:dyDescent="0.25">
      <c r="G2740" s="30"/>
      <c r="H2740" s="30"/>
      <c r="I2740" s="30"/>
      <c r="J2740" s="30"/>
      <c r="K2740" s="30"/>
      <c r="L2740" s="30"/>
    </row>
    <row r="2741" spans="7:12" x14ac:dyDescent="0.25">
      <c r="G2741" s="30"/>
      <c r="H2741" s="30"/>
      <c r="I2741" s="30"/>
      <c r="J2741" s="30"/>
      <c r="K2741" s="30"/>
      <c r="L2741" s="30"/>
    </row>
    <row r="2742" spans="7:12" x14ac:dyDescent="0.25">
      <c r="G2742" s="30"/>
      <c r="H2742" s="30"/>
      <c r="I2742" s="30"/>
      <c r="J2742" s="30"/>
      <c r="K2742" s="30"/>
      <c r="L2742" s="30"/>
    </row>
    <row r="2743" spans="7:12" x14ac:dyDescent="0.25">
      <c r="G2743" s="30"/>
      <c r="H2743" s="30"/>
      <c r="I2743" s="30"/>
      <c r="J2743" s="30"/>
      <c r="K2743" s="30"/>
      <c r="L2743" s="30"/>
    </row>
    <row r="2744" spans="7:12" x14ac:dyDescent="0.25">
      <c r="G2744" s="30"/>
      <c r="H2744" s="30"/>
      <c r="I2744" s="30"/>
      <c r="J2744" s="30"/>
      <c r="K2744" s="30"/>
      <c r="L2744" s="30"/>
    </row>
    <row r="2745" spans="7:12" x14ac:dyDescent="0.25">
      <c r="G2745" s="30"/>
      <c r="H2745" s="30"/>
      <c r="I2745" s="30"/>
      <c r="J2745" s="30"/>
      <c r="K2745" s="30"/>
      <c r="L2745" s="30"/>
    </row>
    <row r="2746" spans="7:12" x14ac:dyDescent="0.25">
      <c r="G2746" s="30"/>
      <c r="H2746" s="30"/>
      <c r="I2746" s="30"/>
      <c r="J2746" s="30"/>
      <c r="K2746" s="30"/>
      <c r="L2746" s="30"/>
    </row>
    <row r="2747" spans="7:12" x14ac:dyDescent="0.25">
      <c r="G2747" s="30"/>
      <c r="H2747" s="30"/>
      <c r="I2747" s="30"/>
      <c r="J2747" s="30"/>
      <c r="K2747" s="30"/>
      <c r="L2747" s="30"/>
    </row>
    <row r="2748" spans="7:12" x14ac:dyDescent="0.25">
      <c r="G2748" s="30"/>
      <c r="H2748" s="30"/>
      <c r="I2748" s="30"/>
      <c r="J2748" s="30"/>
      <c r="K2748" s="30"/>
      <c r="L2748" s="30"/>
    </row>
    <row r="2749" spans="7:12" x14ac:dyDescent="0.25">
      <c r="G2749" s="30"/>
      <c r="H2749" s="30"/>
      <c r="I2749" s="30"/>
      <c r="J2749" s="30"/>
      <c r="K2749" s="30"/>
      <c r="L2749" s="30"/>
    </row>
    <row r="2750" spans="7:12" x14ac:dyDescent="0.25">
      <c r="G2750" s="30"/>
      <c r="H2750" s="30"/>
      <c r="I2750" s="30"/>
      <c r="J2750" s="30"/>
      <c r="K2750" s="30"/>
      <c r="L2750" s="30"/>
    </row>
    <row r="2751" spans="7:12" x14ac:dyDescent="0.25">
      <c r="G2751" s="30"/>
      <c r="H2751" s="30"/>
      <c r="I2751" s="30"/>
      <c r="J2751" s="30"/>
      <c r="K2751" s="30"/>
      <c r="L2751" s="30"/>
    </row>
    <row r="2752" spans="7:12" x14ac:dyDescent="0.25">
      <c r="G2752" s="30"/>
      <c r="H2752" s="30"/>
      <c r="I2752" s="30"/>
      <c r="J2752" s="30"/>
      <c r="K2752" s="30"/>
      <c r="L2752" s="30"/>
    </row>
    <row r="2753" spans="7:12" x14ac:dyDescent="0.25">
      <c r="G2753" s="30"/>
      <c r="H2753" s="30"/>
      <c r="I2753" s="30"/>
      <c r="J2753" s="30"/>
      <c r="K2753" s="30"/>
      <c r="L2753" s="30"/>
    </row>
    <row r="2754" spans="7:12" x14ac:dyDescent="0.25">
      <c r="G2754" s="30"/>
      <c r="H2754" s="30"/>
      <c r="I2754" s="30"/>
      <c r="J2754" s="30"/>
      <c r="K2754" s="30"/>
      <c r="L2754" s="30"/>
    </row>
    <row r="2755" spans="7:12" x14ac:dyDescent="0.25">
      <c r="G2755" s="30"/>
      <c r="H2755" s="30"/>
      <c r="I2755" s="30"/>
      <c r="J2755" s="30"/>
      <c r="K2755" s="30"/>
      <c r="L2755" s="30"/>
    </row>
    <row r="2756" spans="7:12" x14ac:dyDescent="0.25">
      <c r="G2756" s="30"/>
      <c r="H2756" s="30"/>
      <c r="I2756" s="30"/>
      <c r="J2756" s="30"/>
      <c r="K2756" s="30"/>
      <c r="L2756" s="30"/>
    </row>
    <row r="2757" spans="7:12" x14ac:dyDescent="0.25">
      <c r="G2757" s="30"/>
      <c r="H2757" s="30"/>
      <c r="I2757" s="30"/>
      <c r="J2757" s="30"/>
      <c r="K2757" s="30"/>
      <c r="L2757" s="30"/>
    </row>
    <row r="2758" spans="7:12" x14ac:dyDescent="0.25">
      <c r="G2758" s="30"/>
      <c r="H2758" s="30"/>
      <c r="I2758" s="30"/>
      <c r="J2758" s="30"/>
      <c r="K2758" s="30"/>
      <c r="L2758" s="30"/>
    </row>
    <row r="2759" spans="7:12" x14ac:dyDescent="0.25">
      <c r="G2759" s="30"/>
      <c r="H2759" s="30"/>
      <c r="I2759" s="30"/>
      <c r="J2759" s="30"/>
      <c r="K2759" s="30"/>
      <c r="L2759" s="30"/>
    </row>
    <row r="2760" spans="7:12" x14ac:dyDescent="0.25">
      <c r="G2760" s="30"/>
      <c r="H2760" s="30"/>
      <c r="I2760" s="30"/>
      <c r="J2760" s="30"/>
      <c r="K2760" s="30"/>
      <c r="L2760" s="30"/>
    </row>
    <row r="2761" spans="7:12" x14ac:dyDescent="0.25">
      <c r="G2761" s="30"/>
      <c r="H2761" s="30"/>
      <c r="I2761" s="30"/>
      <c r="J2761" s="30"/>
      <c r="K2761" s="30"/>
      <c r="L2761" s="30"/>
    </row>
    <row r="2762" spans="7:12" x14ac:dyDescent="0.25">
      <c r="G2762" s="30"/>
      <c r="H2762" s="30"/>
      <c r="I2762" s="30"/>
      <c r="J2762" s="30"/>
      <c r="K2762" s="30"/>
      <c r="L2762" s="30"/>
    </row>
    <row r="2763" spans="7:12" x14ac:dyDescent="0.25">
      <c r="G2763" s="30"/>
      <c r="H2763" s="30"/>
      <c r="I2763" s="30"/>
      <c r="J2763" s="30"/>
      <c r="K2763" s="30"/>
      <c r="L2763" s="30"/>
    </row>
    <row r="2764" spans="7:12" x14ac:dyDescent="0.25">
      <c r="G2764" s="30"/>
      <c r="H2764" s="30"/>
      <c r="I2764" s="30"/>
      <c r="J2764" s="30"/>
      <c r="K2764" s="30"/>
      <c r="L2764" s="30"/>
    </row>
    <row r="2765" spans="7:12" x14ac:dyDescent="0.25">
      <c r="G2765" s="30"/>
      <c r="H2765" s="30"/>
      <c r="I2765" s="30"/>
      <c r="J2765" s="30"/>
      <c r="K2765" s="30"/>
      <c r="L2765" s="30"/>
    </row>
    <row r="2766" spans="7:12" x14ac:dyDescent="0.25">
      <c r="G2766" s="30"/>
      <c r="H2766" s="30"/>
      <c r="I2766" s="30"/>
      <c r="J2766" s="30"/>
      <c r="K2766" s="30"/>
      <c r="L2766" s="30"/>
    </row>
    <row r="2767" spans="7:12" x14ac:dyDescent="0.25">
      <c r="G2767" s="30"/>
      <c r="H2767" s="30"/>
      <c r="I2767" s="30"/>
      <c r="J2767" s="30"/>
      <c r="K2767" s="30"/>
      <c r="L2767" s="30"/>
    </row>
    <row r="2768" spans="7:12" x14ac:dyDescent="0.25">
      <c r="G2768" s="30"/>
      <c r="H2768" s="30"/>
      <c r="I2768" s="30"/>
      <c r="J2768" s="30"/>
      <c r="K2768" s="30"/>
      <c r="L2768" s="30"/>
    </row>
    <row r="2769" spans="7:12" x14ac:dyDescent="0.25">
      <c r="G2769" s="30"/>
      <c r="H2769" s="30"/>
      <c r="I2769" s="30"/>
      <c r="J2769" s="30"/>
      <c r="K2769" s="30"/>
      <c r="L2769" s="30"/>
    </row>
    <row r="2770" spans="7:12" x14ac:dyDescent="0.25">
      <c r="G2770" s="30"/>
      <c r="H2770" s="30"/>
      <c r="I2770" s="30"/>
      <c r="J2770" s="30"/>
      <c r="K2770" s="30"/>
      <c r="L2770" s="30"/>
    </row>
    <row r="2771" spans="7:12" x14ac:dyDescent="0.25">
      <c r="G2771" s="30"/>
      <c r="H2771" s="30"/>
      <c r="I2771" s="30"/>
      <c r="J2771" s="30"/>
      <c r="K2771" s="30"/>
      <c r="L2771" s="30"/>
    </row>
    <row r="2772" spans="7:12" x14ac:dyDescent="0.25">
      <c r="G2772" s="30"/>
      <c r="H2772" s="30"/>
      <c r="I2772" s="30"/>
      <c r="J2772" s="30"/>
      <c r="K2772" s="30"/>
      <c r="L2772" s="30"/>
    </row>
    <row r="2773" spans="7:12" x14ac:dyDescent="0.25">
      <c r="G2773" s="30"/>
      <c r="H2773" s="30"/>
      <c r="I2773" s="30"/>
      <c r="J2773" s="30"/>
      <c r="K2773" s="30"/>
      <c r="L2773" s="30"/>
    </row>
    <row r="2774" spans="7:12" x14ac:dyDescent="0.25">
      <c r="G2774" s="30"/>
      <c r="H2774" s="30"/>
      <c r="I2774" s="30"/>
      <c r="J2774" s="30"/>
      <c r="K2774" s="30"/>
      <c r="L2774" s="30"/>
    </row>
    <row r="2775" spans="7:12" x14ac:dyDescent="0.25">
      <c r="G2775" s="30"/>
      <c r="H2775" s="30"/>
      <c r="I2775" s="30"/>
      <c r="J2775" s="30"/>
      <c r="K2775" s="30"/>
      <c r="L2775" s="30"/>
    </row>
    <row r="2776" spans="7:12" x14ac:dyDescent="0.25">
      <c r="G2776" s="30"/>
      <c r="H2776" s="30"/>
      <c r="I2776" s="30"/>
      <c r="J2776" s="30"/>
      <c r="K2776" s="30"/>
      <c r="L2776" s="30"/>
    </row>
    <row r="2777" spans="7:12" x14ac:dyDescent="0.25">
      <c r="G2777" s="30"/>
      <c r="H2777" s="30"/>
      <c r="I2777" s="30"/>
      <c r="J2777" s="30"/>
      <c r="K2777" s="30"/>
      <c r="L2777" s="30"/>
    </row>
    <row r="2778" spans="7:12" x14ac:dyDescent="0.25">
      <c r="G2778" s="30"/>
      <c r="H2778" s="30"/>
      <c r="I2778" s="30"/>
      <c r="J2778" s="30"/>
      <c r="K2778" s="30"/>
      <c r="L2778" s="30"/>
    </row>
    <row r="2779" spans="7:12" x14ac:dyDescent="0.25">
      <c r="G2779" s="30"/>
      <c r="H2779" s="30"/>
      <c r="I2779" s="30"/>
      <c r="J2779" s="30"/>
      <c r="K2779" s="30"/>
      <c r="L2779" s="30"/>
    </row>
    <row r="2780" spans="7:12" x14ac:dyDescent="0.25">
      <c r="G2780" s="30"/>
      <c r="H2780" s="30"/>
      <c r="I2780" s="30"/>
      <c r="J2780" s="30"/>
      <c r="K2780" s="30"/>
      <c r="L2780" s="30"/>
    </row>
    <row r="2781" spans="7:12" x14ac:dyDescent="0.25">
      <c r="G2781" s="30"/>
      <c r="H2781" s="30"/>
      <c r="I2781" s="30"/>
      <c r="J2781" s="30"/>
      <c r="K2781" s="30"/>
      <c r="L2781" s="30"/>
    </row>
    <row r="2782" spans="7:12" x14ac:dyDescent="0.25">
      <c r="G2782" s="30"/>
      <c r="H2782" s="30"/>
      <c r="I2782" s="30"/>
      <c r="J2782" s="30"/>
      <c r="K2782" s="30"/>
      <c r="L2782" s="30"/>
    </row>
    <row r="2783" spans="7:12" x14ac:dyDescent="0.25">
      <c r="G2783" s="30"/>
      <c r="H2783" s="30"/>
      <c r="I2783" s="30"/>
      <c r="J2783" s="30"/>
      <c r="K2783" s="30"/>
      <c r="L2783" s="30"/>
    </row>
    <row r="2784" spans="7:12" x14ac:dyDescent="0.25">
      <c r="G2784" s="30"/>
      <c r="H2784" s="30"/>
      <c r="I2784" s="30"/>
      <c r="J2784" s="30"/>
      <c r="K2784" s="30"/>
      <c r="L2784" s="30"/>
    </row>
    <row r="2785" spans="7:12" x14ac:dyDescent="0.25">
      <c r="G2785" s="30"/>
      <c r="H2785" s="30"/>
      <c r="I2785" s="30"/>
      <c r="J2785" s="30"/>
      <c r="K2785" s="30"/>
      <c r="L2785" s="30"/>
    </row>
    <row r="2786" spans="7:12" x14ac:dyDescent="0.25">
      <c r="G2786" s="30"/>
      <c r="H2786" s="30"/>
      <c r="I2786" s="30"/>
      <c r="J2786" s="30"/>
      <c r="K2786" s="30"/>
      <c r="L2786" s="30"/>
    </row>
    <row r="2787" spans="7:12" x14ac:dyDescent="0.25">
      <c r="G2787" s="30"/>
      <c r="H2787" s="30"/>
      <c r="I2787" s="30"/>
      <c r="J2787" s="30"/>
      <c r="K2787" s="30"/>
      <c r="L2787" s="30"/>
    </row>
    <row r="2788" spans="7:12" x14ac:dyDescent="0.25">
      <c r="G2788" s="30"/>
      <c r="H2788" s="30"/>
      <c r="I2788" s="30"/>
      <c r="J2788" s="30"/>
      <c r="K2788" s="30"/>
      <c r="L2788" s="30"/>
    </row>
    <row r="2789" spans="7:12" x14ac:dyDescent="0.25">
      <c r="G2789" s="30"/>
      <c r="H2789" s="30"/>
      <c r="I2789" s="30"/>
      <c r="J2789" s="30"/>
      <c r="K2789" s="30"/>
      <c r="L2789" s="30"/>
    </row>
    <row r="2790" spans="7:12" x14ac:dyDescent="0.25">
      <c r="G2790" s="30"/>
      <c r="H2790" s="30"/>
      <c r="I2790" s="30"/>
      <c r="J2790" s="30"/>
      <c r="K2790" s="30"/>
      <c r="L2790" s="30"/>
    </row>
    <row r="2791" spans="7:12" x14ac:dyDescent="0.25">
      <c r="G2791" s="30"/>
      <c r="H2791" s="30"/>
      <c r="I2791" s="30"/>
      <c r="J2791" s="30"/>
      <c r="K2791" s="30"/>
      <c r="L2791" s="30"/>
    </row>
    <row r="2792" spans="7:12" x14ac:dyDescent="0.25">
      <c r="G2792" s="30"/>
      <c r="H2792" s="30"/>
      <c r="I2792" s="30"/>
      <c r="J2792" s="30"/>
      <c r="K2792" s="30"/>
      <c r="L2792" s="30"/>
    </row>
    <row r="2793" spans="7:12" x14ac:dyDescent="0.25">
      <c r="G2793" s="30"/>
      <c r="H2793" s="30"/>
      <c r="I2793" s="30"/>
      <c r="J2793" s="30"/>
      <c r="K2793" s="30"/>
      <c r="L2793" s="30"/>
    </row>
    <row r="2794" spans="7:12" x14ac:dyDescent="0.25">
      <c r="G2794" s="30"/>
      <c r="H2794" s="30"/>
      <c r="I2794" s="30"/>
      <c r="J2794" s="30"/>
      <c r="K2794" s="30"/>
      <c r="L2794" s="30"/>
    </row>
    <row r="2795" spans="7:12" x14ac:dyDescent="0.25">
      <c r="G2795" s="30"/>
      <c r="H2795" s="30"/>
      <c r="I2795" s="30"/>
      <c r="J2795" s="30"/>
      <c r="K2795" s="30"/>
      <c r="L2795" s="30"/>
    </row>
    <row r="2796" spans="7:12" x14ac:dyDescent="0.25">
      <c r="G2796" s="30"/>
      <c r="H2796" s="30"/>
      <c r="I2796" s="30"/>
      <c r="J2796" s="30"/>
      <c r="K2796" s="30"/>
      <c r="L2796" s="30"/>
    </row>
    <row r="2797" spans="7:12" x14ac:dyDescent="0.25">
      <c r="G2797" s="30"/>
      <c r="H2797" s="30"/>
      <c r="I2797" s="30"/>
      <c r="J2797" s="30"/>
      <c r="K2797" s="30"/>
      <c r="L2797" s="30"/>
    </row>
    <row r="2798" spans="7:12" x14ac:dyDescent="0.25">
      <c r="G2798" s="30"/>
      <c r="H2798" s="30"/>
      <c r="I2798" s="30"/>
      <c r="J2798" s="30"/>
      <c r="K2798" s="30"/>
      <c r="L2798" s="30"/>
    </row>
    <row r="2799" spans="7:12" x14ac:dyDescent="0.25">
      <c r="G2799" s="30"/>
      <c r="H2799" s="30"/>
      <c r="I2799" s="30"/>
      <c r="J2799" s="30"/>
      <c r="K2799" s="30"/>
      <c r="L2799" s="30"/>
    </row>
    <row r="2800" spans="7:12" x14ac:dyDescent="0.25">
      <c r="G2800" s="30"/>
      <c r="H2800" s="30"/>
      <c r="I2800" s="30"/>
      <c r="J2800" s="30"/>
      <c r="K2800" s="30"/>
      <c r="L2800" s="30"/>
    </row>
    <row r="2801" spans="7:12" x14ac:dyDescent="0.25">
      <c r="G2801" s="30"/>
      <c r="H2801" s="30"/>
      <c r="I2801" s="30"/>
      <c r="J2801" s="30"/>
      <c r="K2801" s="30"/>
      <c r="L2801" s="30"/>
    </row>
    <row r="2802" spans="7:12" x14ac:dyDescent="0.25">
      <c r="G2802" s="30"/>
      <c r="H2802" s="30"/>
      <c r="I2802" s="30"/>
      <c r="J2802" s="30"/>
      <c r="K2802" s="30"/>
      <c r="L2802" s="30"/>
    </row>
    <row r="2803" spans="7:12" x14ac:dyDescent="0.25">
      <c r="G2803" s="30"/>
      <c r="H2803" s="30"/>
      <c r="I2803" s="30"/>
      <c r="J2803" s="30"/>
      <c r="K2803" s="30"/>
      <c r="L2803" s="30"/>
    </row>
    <row r="2804" spans="7:12" x14ac:dyDescent="0.25">
      <c r="G2804" s="30"/>
      <c r="H2804" s="30"/>
      <c r="I2804" s="30"/>
      <c r="J2804" s="30"/>
      <c r="K2804" s="30"/>
      <c r="L2804" s="30"/>
    </row>
    <row r="2805" spans="7:12" x14ac:dyDescent="0.25">
      <c r="G2805" s="30"/>
      <c r="H2805" s="30"/>
      <c r="I2805" s="30"/>
      <c r="J2805" s="30"/>
      <c r="K2805" s="30"/>
      <c r="L2805" s="30"/>
    </row>
    <row r="2806" spans="7:12" x14ac:dyDescent="0.25">
      <c r="G2806" s="30"/>
      <c r="H2806" s="30"/>
      <c r="I2806" s="30"/>
      <c r="J2806" s="30"/>
      <c r="K2806" s="30"/>
      <c r="L2806" s="30"/>
    </row>
    <row r="2807" spans="7:12" x14ac:dyDescent="0.25">
      <c r="G2807" s="30"/>
      <c r="H2807" s="30"/>
      <c r="I2807" s="30"/>
      <c r="J2807" s="30"/>
      <c r="K2807" s="30"/>
      <c r="L2807" s="30"/>
    </row>
    <row r="2808" spans="7:12" x14ac:dyDescent="0.25">
      <c r="G2808" s="30"/>
      <c r="H2808" s="30"/>
      <c r="I2808" s="30"/>
      <c r="J2808" s="30"/>
      <c r="K2808" s="30"/>
      <c r="L2808" s="30"/>
    </row>
    <row r="2809" spans="7:12" x14ac:dyDescent="0.25">
      <c r="G2809" s="30"/>
      <c r="H2809" s="30"/>
      <c r="I2809" s="30"/>
      <c r="J2809" s="30"/>
      <c r="K2809" s="30"/>
      <c r="L2809" s="30"/>
    </row>
    <row r="2810" spans="7:12" x14ac:dyDescent="0.25">
      <c r="G2810" s="30"/>
      <c r="H2810" s="30"/>
      <c r="I2810" s="30"/>
      <c r="J2810" s="30"/>
      <c r="K2810" s="30"/>
      <c r="L2810" s="30"/>
    </row>
    <row r="2811" spans="7:12" x14ac:dyDescent="0.25">
      <c r="G2811" s="30"/>
      <c r="H2811" s="30"/>
      <c r="I2811" s="30"/>
      <c r="J2811" s="30"/>
      <c r="K2811" s="30"/>
      <c r="L2811" s="30"/>
    </row>
    <row r="2812" spans="7:12" x14ac:dyDescent="0.25">
      <c r="G2812" s="30"/>
      <c r="H2812" s="30"/>
      <c r="I2812" s="30"/>
      <c r="J2812" s="30"/>
      <c r="K2812" s="30"/>
      <c r="L2812" s="30"/>
    </row>
    <row r="2813" spans="7:12" x14ac:dyDescent="0.25">
      <c r="G2813" s="30"/>
      <c r="H2813" s="30"/>
      <c r="I2813" s="30"/>
      <c r="J2813" s="30"/>
      <c r="K2813" s="30"/>
      <c r="L2813" s="30"/>
    </row>
    <row r="2814" spans="7:12" x14ac:dyDescent="0.25">
      <c r="G2814" s="30"/>
      <c r="H2814" s="30"/>
      <c r="I2814" s="30"/>
      <c r="J2814" s="30"/>
      <c r="K2814" s="30"/>
      <c r="L2814" s="30"/>
    </row>
    <row r="2815" spans="7:12" x14ac:dyDescent="0.25">
      <c r="G2815" s="30"/>
      <c r="H2815" s="30"/>
      <c r="I2815" s="30"/>
      <c r="J2815" s="30"/>
      <c r="K2815" s="30"/>
      <c r="L2815" s="30"/>
    </row>
    <row r="2816" spans="7:12" x14ac:dyDescent="0.25">
      <c r="G2816" s="30"/>
      <c r="H2816" s="30"/>
      <c r="I2816" s="30"/>
      <c r="J2816" s="30"/>
      <c r="K2816" s="30"/>
      <c r="L2816" s="30"/>
    </row>
    <row r="2817" spans="7:12" x14ac:dyDescent="0.25">
      <c r="G2817" s="30"/>
      <c r="H2817" s="30"/>
      <c r="I2817" s="30"/>
      <c r="J2817" s="30"/>
      <c r="K2817" s="30"/>
      <c r="L2817" s="30"/>
    </row>
    <row r="2818" spans="7:12" x14ac:dyDescent="0.25">
      <c r="G2818" s="30"/>
      <c r="H2818" s="30"/>
      <c r="I2818" s="30"/>
      <c r="J2818" s="30"/>
      <c r="K2818" s="30"/>
      <c r="L2818" s="30"/>
    </row>
    <row r="2819" spans="7:12" x14ac:dyDescent="0.25">
      <c r="G2819" s="30"/>
      <c r="H2819" s="30"/>
      <c r="I2819" s="30"/>
      <c r="J2819" s="30"/>
      <c r="K2819" s="30"/>
      <c r="L2819" s="30"/>
    </row>
    <row r="2820" spans="7:12" x14ac:dyDescent="0.25">
      <c r="G2820" s="30"/>
      <c r="H2820" s="30"/>
      <c r="I2820" s="30"/>
      <c r="J2820" s="30"/>
      <c r="K2820" s="30"/>
      <c r="L2820" s="30"/>
    </row>
    <row r="2821" spans="7:12" x14ac:dyDescent="0.25">
      <c r="G2821" s="30"/>
      <c r="H2821" s="30"/>
      <c r="I2821" s="30"/>
      <c r="J2821" s="30"/>
      <c r="K2821" s="30"/>
      <c r="L2821" s="30"/>
    </row>
    <row r="2822" spans="7:12" x14ac:dyDescent="0.25">
      <c r="G2822" s="30"/>
      <c r="H2822" s="30"/>
      <c r="I2822" s="30"/>
      <c r="J2822" s="30"/>
      <c r="K2822" s="30"/>
      <c r="L2822" s="30"/>
    </row>
    <row r="2823" spans="7:12" x14ac:dyDescent="0.25">
      <c r="G2823" s="30"/>
      <c r="H2823" s="30"/>
      <c r="I2823" s="30"/>
      <c r="J2823" s="30"/>
      <c r="K2823" s="30"/>
      <c r="L2823" s="30"/>
    </row>
    <row r="2824" spans="7:12" x14ac:dyDescent="0.25">
      <c r="G2824" s="30"/>
      <c r="H2824" s="30"/>
      <c r="I2824" s="30"/>
      <c r="J2824" s="30"/>
      <c r="K2824" s="30"/>
      <c r="L2824" s="30"/>
    </row>
    <row r="2825" spans="7:12" x14ac:dyDescent="0.25">
      <c r="G2825" s="30"/>
      <c r="H2825" s="30"/>
      <c r="I2825" s="30"/>
      <c r="J2825" s="30"/>
      <c r="K2825" s="30"/>
      <c r="L2825" s="30"/>
    </row>
    <row r="2826" spans="7:12" x14ac:dyDescent="0.25">
      <c r="G2826" s="30"/>
      <c r="H2826" s="30"/>
      <c r="I2826" s="30"/>
      <c r="J2826" s="30"/>
      <c r="K2826" s="30"/>
      <c r="L2826" s="30"/>
    </row>
    <row r="2827" spans="7:12" x14ac:dyDescent="0.25">
      <c r="G2827" s="30"/>
      <c r="H2827" s="30"/>
      <c r="I2827" s="30"/>
      <c r="J2827" s="30"/>
      <c r="K2827" s="30"/>
      <c r="L2827" s="30"/>
    </row>
    <row r="2828" spans="7:12" x14ac:dyDescent="0.25">
      <c r="G2828" s="30"/>
      <c r="H2828" s="30"/>
      <c r="I2828" s="30"/>
      <c r="J2828" s="30"/>
      <c r="K2828" s="30"/>
      <c r="L2828" s="30"/>
    </row>
    <row r="2829" spans="7:12" x14ac:dyDescent="0.25">
      <c r="G2829" s="30"/>
      <c r="H2829" s="30"/>
      <c r="I2829" s="30"/>
      <c r="J2829" s="30"/>
      <c r="K2829" s="30"/>
      <c r="L2829" s="30"/>
    </row>
    <row r="2830" spans="7:12" x14ac:dyDescent="0.25">
      <c r="G2830" s="30"/>
      <c r="H2830" s="30"/>
      <c r="I2830" s="30"/>
      <c r="J2830" s="30"/>
      <c r="K2830" s="30"/>
      <c r="L2830" s="30"/>
    </row>
    <row r="2831" spans="7:12" x14ac:dyDescent="0.25">
      <c r="G2831" s="30"/>
      <c r="H2831" s="30"/>
      <c r="I2831" s="30"/>
      <c r="J2831" s="30"/>
      <c r="K2831" s="30"/>
      <c r="L2831" s="30"/>
    </row>
    <row r="2832" spans="7:12" x14ac:dyDescent="0.25">
      <c r="G2832" s="30"/>
      <c r="H2832" s="30"/>
      <c r="I2832" s="30"/>
      <c r="J2832" s="30"/>
      <c r="K2832" s="30"/>
      <c r="L2832" s="30"/>
    </row>
    <row r="2833" spans="7:12" x14ac:dyDescent="0.25">
      <c r="G2833" s="30"/>
      <c r="H2833" s="30"/>
      <c r="I2833" s="30"/>
      <c r="J2833" s="30"/>
      <c r="K2833" s="30"/>
      <c r="L2833" s="30"/>
    </row>
    <row r="2834" spans="7:12" x14ac:dyDescent="0.25">
      <c r="G2834" s="30"/>
      <c r="H2834" s="30"/>
      <c r="I2834" s="30"/>
      <c r="J2834" s="30"/>
      <c r="K2834" s="30"/>
      <c r="L2834" s="30"/>
    </row>
    <row r="2835" spans="7:12" x14ac:dyDescent="0.25">
      <c r="G2835" s="30"/>
      <c r="H2835" s="30"/>
      <c r="I2835" s="30"/>
      <c r="J2835" s="30"/>
      <c r="K2835" s="30"/>
      <c r="L2835" s="30"/>
    </row>
    <row r="2836" spans="7:12" x14ac:dyDescent="0.25">
      <c r="G2836" s="30"/>
      <c r="H2836" s="30"/>
      <c r="I2836" s="30"/>
      <c r="J2836" s="30"/>
      <c r="K2836" s="30"/>
      <c r="L2836" s="30"/>
    </row>
    <row r="2837" spans="7:12" x14ac:dyDescent="0.25">
      <c r="G2837" s="30"/>
      <c r="H2837" s="30"/>
      <c r="I2837" s="30"/>
      <c r="J2837" s="30"/>
      <c r="K2837" s="30"/>
      <c r="L2837" s="30"/>
    </row>
    <row r="2838" spans="7:12" x14ac:dyDescent="0.25">
      <c r="G2838" s="30"/>
      <c r="H2838" s="30"/>
      <c r="I2838" s="30"/>
      <c r="J2838" s="30"/>
      <c r="K2838" s="30"/>
      <c r="L2838" s="30"/>
    </row>
    <row r="2839" spans="7:12" x14ac:dyDescent="0.25">
      <c r="G2839" s="30"/>
      <c r="H2839" s="30"/>
      <c r="I2839" s="30"/>
      <c r="J2839" s="30"/>
      <c r="K2839" s="30"/>
      <c r="L2839" s="30"/>
    </row>
    <row r="2840" spans="7:12" x14ac:dyDescent="0.25">
      <c r="G2840" s="30"/>
      <c r="H2840" s="30"/>
      <c r="I2840" s="30"/>
      <c r="J2840" s="30"/>
      <c r="K2840" s="30"/>
      <c r="L2840" s="30"/>
    </row>
    <row r="2841" spans="7:12" x14ac:dyDescent="0.25">
      <c r="G2841" s="30"/>
      <c r="H2841" s="30"/>
      <c r="I2841" s="30"/>
      <c r="J2841" s="30"/>
      <c r="K2841" s="30"/>
      <c r="L2841" s="30"/>
    </row>
    <row r="2842" spans="7:12" x14ac:dyDescent="0.25">
      <c r="G2842" s="30"/>
      <c r="H2842" s="30"/>
      <c r="I2842" s="30"/>
      <c r="J2842" s="30"/>
      <c r="K2842" s="30"/>
      <c r="L2842" s="30"/>
    </row>
    <row r="2843" spans="7:12" x14ac:dyDescent="0.25">
      <c r="G2843" s="30"/>
      <c r="H2843" s="30"/>
      <c r="I2843" s="30"/>
      <c r="J2843" s="30"/>
      <c r="K2843" s="30"/>
      <c r="L2843" s="30"/>
    </row>
    <row r="2844" spans="7:12" x14ac:dyDescent="0.25">
      <c r="G2844" s="30"/>
      <c r="H2844" s="30"/>
      <c r="I2844" s="30"/>
      <c r="J2844" s="30"/>
      <c r="K2844" s="30"/>
      <c r="L2844" s="30"/>
    </row>
    <row r="2845" spans="7:12" x14ac:dyDescent="0.25">
      <c r="G2845" s="30"/>
      <c r="H2845" s="30"/>
      <c r="I2845" s="30"/>
      <c r="J2845" s="30"/>
      <c r="K2845" s="30"/>
      <c r="L2845" s="30"/>
    </row>
    <row r="2846" spans="7:12" x14ac:dyDescent="0.25">
      <c r="G2846" s="30"/>
      <c r="H2846" s="30"/>
      <c r="I2846" s="30"/>
      <c r="J2846" s="30"/>
      <c r="K2846" s="30"/>
      <c r="L2846" s="30"/>
    </row>
    <row r="2847" spans="7:12" x14ac:dyDescent="0.25">
      <c r="G2847" s="30"/>
      <c r="H2847" s="30"/>
      <c r="I2847" s="30"/>
      <c r="J2847" s="30"/>
      <c r="K2847" s="30"/>
      <c r="L2847" s="30"/>
    </row>
    <row r="2848" spans="7:12" x14ac:dyDescent="0.25">
      <c r="G2848" s="30"/>
      <c r="H2848" s="30"/>
      <c r="I2848" s="30"/>
      <c r="J2848" s="30"/>
      <c r="K2848" s="30"/>
      <c r="L2848" s="30"/>
    </row>
    <row r="2849" spans="7:12" x14ac:dyDescent="0.25">
      <c r="G2849" s="30"/>
      <c r="H2849" s="30"/>
      <c r="I2849" s="30"/>
      <c r="J2849" s="30"/>
      <c r="K2849" s="30"/>
      <c r="L2849" s="30"/>
    </row>
    <row r="2850" spans="7:12" x14ac:dyDescent="0.25">
      <c r="G2850" s="30"/>
      <c r="H2850" s="30"/>
      <c r="I2850" s="30"/>
      <c r="J2850" s="30"/>
      <c r="K2850" s="30"/>
      <c r="L2850" s="30"/>
    </row>
    <row r="2851" spans="7:12" x14ac:dyDescent="0.25">
      <c r="G2851" s="30"/>
      <c r="H2851" s="30"/>
      <c r="I2851" s="30"/>
      <c r="J2851" s="30"/>
      <c r="K2851" s="30"/>
      <c r="L2851" s="30"/>
    </row>
    <row r="2852" spans="7:12" x14ac:dyDescent="0.25">
      <c r="G2852" s="30"/>
      <c r="H2852" s="30"/>
      <c r="I2852" s="30"/>
      <c r="J2852" s="30"/>
      <c r="K2852" s="30"/>
      <c r="L2852" s="30"/>
    </row>
    <row r="2853" spans="7:12" x14ac:dyDescent="0.25">
      <c r="G2853" s="30"/>
      <c r="H2853" s="30"/>
      <c r="I2853" s="30"/>
      <c r="J2853" s="30"/>
      <c r="K2853" s="30"/>
      <c r="L2853" s="30"/>
    </row>
    <row r="2854" spans="7:12" x14ac:dyDescent="0.25">
      <c r="G2854" s="30"/>
      <c r="H2854" s="30"/>
      <c r="I2854" s="30"/>
      <c r="J2854" s="30"/>
      <c r="K2854" s="30"/>
      <c r="L2854" s="30"/>
    </row>
    <row r="2855" spans="7:12" x14ac:dyDescent="0.25">
      <c r="G2855" s="30"/>
      <c r="H2855" s="30"/>
      <c r="I2855" s="30"/>
      <c r="J2855" s="30"/>
      <c r="K2855" s="30"/>
      <c r="L2855" s="30"/>
    </row>
    <row r="2856" spans="7:12" x14ac:dyDescent="0.25">
      <c r="G2856" s="30"/>
      <c r="H2856" s="30"/>
      <c r="I2856" s="30"/>
      <c r="J2856" s="30"/>
      <c r="K2856" s="30"/>
      <c r="L2856" s="30"/>
    </row>
    <row r="2857" spans="7:12" x14ac:dyDescent="0.25">
      <c r="G2857" s="30"/>
      <c r="H2857" s="30"/>
      <c r="I2857" s="30"/>
      <c r="J2857" s="30"/>
      <c r="K2857" s="30"/>
      <c r="L2857" s="30"/>
    </row>
    <row r="2858" spans="7:12" x14ac:dyDescent="0.25">
      <c r="G2858" s="30"/>
      <c r="H2858" s="30"/>
      <c r="I2858" s="30"/>
      <c r="J2858" s="30"/>
      <c r="K2858" s="30"/>
      <c r="L2858" s="30"/>
    </row>
    <row r="2859" spans="7:12" x14ac:dyDescent="0.25">
      <c r="G2859" s="30"/>
      <c r="H2859" s="30"/>
      <c r="I2859" s="30"/>
      <c r="J2859" s="30"/>
      <c r="K2859" s="30"/>
      <c r="L2859" s="30"/>
    </row>
    <row r="2860" spans="7:12" x14ac:dyDescent="0.25">
      <c r="G2860" s="30"/>
      <c r="H2860" s="30"/>
      <c r="I2860" s="30"/>
      <c r="J2860" s="30"/>
      <c r="K2860" s="30"/>
      <c r="L2860" s="30"/>
    </row>
    <row r="2861" spans="7:12" x14ac:dyDescent="0.25">
      <c r="G2861" s="30"/>
      <c r="H2861" s="30"/>
      <c r="I2861" s="30"/>
      <c r="J2861" s="30"/>
      <c r="K2861" s="30"/>
      <c r="L2861" s="30"/>
    </row>
    <row r="2862" spans="7:12" x14ac:dyDescent="0.25">
      <c r="G2862" s="30"/>
      <c r="H2862" s="30"/>
      <c r="I2862" s="30"/>
      <c r="J2862" s="30"/>
      <c r="K2862" s="30"/>
      <c r="L2862" s="30"/>
    </row>
    <row r="2863" spans="7:12" x14ac:dyDescent="0.25">
      <c r="G2863" s="30"/>
      <c r="H2863" s="30"/>
      <c r="I2863" s="30"/>
      <c r="J2863" s="30"/>
      <c r="K2863" s="30"/>
      <c r="L2863" s="30"/>
    </row>
    <row r="2864" spans="7:12" x14ac:dyDescent="0.25">
      <c r="G2864" s="30"/>
      <c r="H2864" s="30"/>
      <c r="I2864" s="30"/>
      <c r="J2864" s="30"/>
      <c r="K2864" s="30"/>
      <c r="L2864" s="30"/>
    </row>
    <row r="2865" spans="7:12" x14ac:dyDescent="0.25">
      <c r="G2865" s="30"/>
      <c r="H2865" s="30"/>
      <c r="I2865" s="30"/>
      <c r="J2865" s="30"/>
      <c r="K2865" s="30"/>
      <c r="L2865" s="30"/>
    </row>
    <row r="2866" spans="7:12" x14ac:dyDescent="0.25">
      <c r="G2866" s="30"/>
      <c r="H2866" s="30"/>
      <c r="I2866" s="30"/>
      <c r="J2866" s="30"/>
      <c r="K2866" s="30"/>
      <c r="L2866" s="30"/>
    </row>
    <row r="2867" spans="7:12" x14ac:dyDescent="0.25">
      <c r="G2867" s="30"/>
      <c r="H2867" s="30"/>
      <c r="I2867" s="30"/>
      <c r="J2867" s="30"/>
      <c r="K2867" s="30"/>
      <c r="L2867" s="30"/>
    </row>
    <row r="2868" spans="7:12" x14ac:dyDescent="0.25">
      <c r="G2868" s="30"/>
      <c r="H2868" s="30"/>
      <c r="I2868" s="30"/>
      <c r="J2868" s="30"/>
      <c r="K2868" s="30"/>
      <c r="L2868" s="30"/>
    </row>
    <row r="2869" spans="7:12" x14ac:dyDescent="0.25">
      <c r="G2869" s="30"/>
      <c r="H2869" s="30"/>
      <c r="I2869" s="30"/>
      <c r="J2869" s="30"/>
      <c r="K2869" s="30"/>
      <c r="L2869" s="30"/>
    </row>
    <row r="2870" spans="7:12" x14ac:dyDescent="0.25">
      <c r="G2870" s="30"/>
      <c r="H2870" s="30"/>
      <c r="I2870" s="30"/>
      <c r="J2870" s="30"/>
      <c r="K2870" s="30"/>
      <c r="L2870" s="30"/>
    </row>
    <row r="2871" spans="7:12" x14ac:dyDescent="0.25">
      <c r="G2871" s="30"/>
      <c r="H2871" s="30"/>
      <c r="I2871" s="30"/>
      <c r="J2871" s="30"/>
      <c r="K2871" s="30"/>
      <c r="L2871" s="30"/>
    </row>
    <row r="2872" spans="7:12" x14ac:dyDescent="0.25">
      <c r="G2872" s="30"/>
      <c r="H2872" s="30"/>
      <c r="I2872" s="30"/>
      <c r="J2872" s="30"/>
      <c r="K2872" s="30"/>
      <c r="L2872" s="30"/>
    </row>
    <row r="2873" spans="7:12" x14ac:dyDescent="0.25">
      <c r="G2873" s="30"/>
      <c r="H2873" s="30"/>
      <c r="I2873" s="30"/>
      <c r="J2873" s="30"/>
      <c r="K2873" s="30"/>
      <c r="L2873" s="30"/>
    </row>
    <row r="2874" spans="7:12" x14ac:dyDescent="0.25">
      <c r="G2874" s="30"/>
      <c r="H2874" s="30"/>
      <c r="I2874" s="30"/>
      <c r="J2874" s="30"/>
      <c r="K2874" s="30"/>
      <c r="L2874" s="30"/>
    </row>
    <row r="2875" spans="7:12" x14ac:dyDescent="0.25">
      <c r="G2875" s="30"/>
      <c r="H2875" s="30"/>
      <c r="I2875" s="30"/>
      <c r="J2875" s="30"/>
      <c r="K2875" s="30"/>
      <c r="L2875" s="30"/>
    </row>
    <row r="2876" spans="7:12" x14ac:dyDescent="0.25">
      <c r="G2876" s="30"/>
      <c r="H2876" s="30"/>
      <c r="I2876" s="30"/>
      <c r="J2876" s="30"/>
      <c r="K2876" s="30"/>
      <c r="L2876" s="30"/>
    </row>
    <row r="2877" spans="7:12" x14ac:dyDescent="0.25">
      <c r="G2877" s="30"/>
      <c r="H2877" s="30"/>
      <c r="I2877" s="30"/>
      <c r="J2877" s="30"/>
      <c r="K2877" s="30"/>
      <c r="L2877" s="30"/>
    </row>
    <row r="2878" spans="7:12" x14ac:dyDescent="0.25">
      <c r="G2878" s="30"/>
      <c r="H2878" s="30"/>
      <c r="I2878" s="30"/>
      <c r="J2878" s="30"/>
      <c r="K2878" s="30"/>
      <c r="L2878" s="30"/>
    </row>
    <row r="2879" spans="7:12" x14ac:dyDescent="0.25">
      <c r="G2879" s="30"/>
      <c r="H2879" s="30"/>
      <c r="I2879" s="30"/>
      <c r="J2879" s="30"/>
      <c r="K2879" s="30"/>
      <c r="L2879" s="30"/>
    </row>
    <row r="2880" spans="7:12" x14ac:dyDescent="0.25">
      <c r="G2880" s="30"/>
      <c r="H2880" s="30"/>
      <c r="I2880" s="30"/>
      <c r="J2880" s="30"/>
      <c r="K2880" s="30"/>
      <c r="L2880" s="30"/>
    </row>
    <row r="2881" spans="7:12" x14ac:dyDescent="0.25">
      <c r="G2881" s="30"/>
      <c r="H2881" s="30"/>
      <c r="I2881" s="30"/>
      <c r="J2881" s="30"/>
      <c r="K2881" s="30"/>
      <c r="L2881" s="30"/>
    </row>
    <row r="2882" spans="7:12" x14ac:dyDescent="0.25">
      <c r="G2882" s="30"/>
      <c r="H2882" s="30"/>
      <c r="I2882" s="30"/>
      <c r="J2882" s="30"/>
      <c r="K2882" s="30"/>
      <c r="L2882" s="30"/>
    </row>
    <row r="2883" spans="7:12" x14ac:dyDescent="0.25">
      <c r="G2883" s="30"/>
      <c r="H2883" s="30"/>
      <c r="I2883" s="30"/>
      <c r="J2883" s="30"/>
      <c r="K2883" s="30"/>
      <c r="L2883" s="30"/>
    </row>
    <row r="2884" spans="7:12" x14ac:dyDescent="0.25">
      <c r="G2884" s="30"/>
      <c r="H2884" s="30"/>
      <c r="I2884" s="30"/>
      <c r="J2884" s="30"/>
      <c r="K2884" s="30"/>
      <c r="L2884" s="30"/>
    </row>
    <row r="2885" spans="7:12" x14ac:dyDescent="0.25">
      <c r="G2885" s="30"/>
      <c r="H2885" s="30"/>
      <c r="I2885" s="30"/>
      <c r="J2885" s="30"/>
      <c r="K2885" s="30"/>
      <c r="L2885" s="30"/>
    </row>
    <row r="2886" spans="7:12" x14ac:dyDescent="0.25">
      <c r="G2886" s="30"/>
      <c r="H2886" s="30"/>
      <c r="I2886" s="30"/>
      <c r="J2886" s="30"/>
      <c r="K2886" s="30"/>
      <c r="L2886" s="30"/>
    </row>
    <row r="2887" spans="7:12" x14ac:dyDescent="0.25">
      <c r="G2887" s="30"/>
      <c r="H2887" s="30"/>
      <c r="I2887" s="30"/>
      <c r="J2887" s="30"/>
      <c r="K2887" s="30"/>
      <c r="L2887" s="30"/>
    </row>
    <row r="2888" spans="7:12" x14ac:dyDescent="0.25">
      <c r="G2888" s="30"/>
      <c r="H2888" s="30"/>
      <c r="I2888" s="30"/>
      <c r="J2888" s="30"/>
      <c r="K2888" s="30"/>
      <c r="L2888" s="30"/>
    </row>
    <row r="2889" spans="7:12" x14ac:dyDescent="0.25">
      <c r="G2889" s="30"/>
      <c r="H2889" s="30"/>
      <c r="I2889" s="30"/>
      <c r="J2889" s="30"/>
      <c r="K2889" s="30"/>
      <c r="L2889" s="30"/>
    </row>
    <row r="2890" spans="7:12" x14ac:dyDescent="0.25">
      <c r="G2890" s="30"/>
      <c r="H2890" s="30"/>
      <c r="I2890" s="30"/>
      <c r="J2890" s="30"/>
      <c r="K2890" s="30"/>
      <c r="L2890" s="30"/>
    </row>
    <row r="2891" spans="7:12" x14ac:dyDescent="0.25">
      <c r="G2891" s="30"/>
      <c r="H2891" s="30"/>
      <c r="I2891" s="30"/>
      <c r="J2891" s="30"/>
      <c r="K2891" s="30"/>
      <c r="L2891" s="30"/>
    </row>
    <row r="2892" spans="7:12" x14ac:dyDescent="0.25">
      <c r="G2892" s="30"/>
      <c r="H2892" s="30"/>
      <c r="I2892" s="30"/>
      <c r="J2892" s="30"/>
      <c r="K2892" s="30"/>
      <c r="L2892" s="30"/>
    </row>
    <row r="2893" spans="7:12" x14ac:dyDescent="0.25">
      <c r="G2893" s="30"/>
      <c r="H2893" s="30"/>
      <c r="I2893" s="30"/>
      <c r="J2893" s="30"/>
      <c r="K2893" s="30"/>
      <c r="L2893" s="30"/>
    </row>
    <row r="2894" spans="7:12" x14ac:dyDescent="0.25">
      <c r="G2894" s="30"/>
      <c r="H2894" s="30"/>
      <c r="I2894" s="30"/>
      <c r="J2894" s="30"/>
      <c r="K2894" s="30"/>
      <c r="L2894" s="30"/>
    </row>
    <row r="2895" spans="7:12" x14ac:dyDescent="0.25">
      <c r="G2895" s="30"/>
      <c r="H2895" s="30"/>
      <c r="I2895" s="30"/>
      <c r="J2895" s="30"/>
      <c r="K2895" s="30"/>
      <c r="L2895" s="30"/>
    </row>
    <row r="2896" spans="7:12" x14ac:dyDescent="0.25">
      <c r="G2896" s="30"/>
      <c r="H2896" s="30"/>
      <c r="I2896" s="30"/>
      <c r="J2896" s="30"/>
      <c r="K2896" s="30"/>
      <c r="L2896" s="30"/>
    </row>
    <row r="2897" spans="7:12" x14ac:dyDescent="0.25">
      <c r="G2897" s="30"/>
      <c r="H2897" s="30"/>
      <c r="I2897" s="30"/>
      <c r="J2897" s="30"/>
      <c r="K2897" s="30"/>
      <c r="L2897" s="30"/>
    </row>
    <row r="2898" spans="7:12" x14ac:dyDescent="0.25">
      <c r="G2898" s="30"/>
      <c r="H2898" s="30"/>
      <c r="I2898" s="30"/>
      <c r="J2898" s="30"/>
      <c r="K2898" s="30"/>
      <c r="L2898" s="30"/>
    </row>
    <row r="2899" spans="7:12" x14ac:dyDescent="0.25">
      <c r="G2899" s="30"/>
      <c r="H2899" s="30"/>
      <c r="I2899" s="30"/>
      <c r="J2899" s="30"/>
      <c r="K2899" s="30"/>
      <c r="L2899" s="30"/>
    </row>
    <row r="2900" spans="7:12" x14ac:dyDescent="0.25">
      <c r="G2900" s="30"/>
      <c r="H2900" s="30"/>
      <c r="I2900" s="30"/>
      <c r="J2900" s="30"/>
      <c r="K2900" s="30"/>
      <c r="L2900" s="30"/>
    </row>
    <row r="2901" spans="7:12" x14ac:dyDescent="0.25">
      <c r="G2901" s="30"/>
      <c r="H2901" s="30"/>
      <c r="I2901" s="30"/>
      <c r="J2901" s="30"/>
      <c r="K2901" s="30"/>
      <c r="L2901" s="30"/>
    </row>
    <row r="2902" spans="7:12" x14ac:dyDescent="0.25">
      <c r="G2902" s="30"/>
      <c r="H2902" s="30"/>
      <c r="I2902" s="30"/>
      <c r="J2902" s="30"/>
      <c r="K2902" s="30"/>
      <c r="L2902" s="30"/>
    </row>
    <row r="2903" spans="7:12" x14ac:dyDescent="0.25">
      <c r="G2903" s="30"/>
      <c r="H2903" s="30"/>
      <c r="I2903" s="30"/>
      <c r="J2903" s="30"/>
      <c r="K2903" s="30"/>
      <c r="L2903" s="30"/>
    </row>
    <row r="2904" spans="7:12" x14ac:dyDescent="0.25">
      <c r="G2904" s="30"/>
      <c r="H2904" s="30"/>
      <c r="I2904" s="30"/>
      <c r="J2904" s="30"/>
      <c r="K2904" s="30"/>
      <c r="L2904" s="30"/>
    </row>
    <row r="2905" spans="7:12" x14ac:dyDescent="0.25">
      <c r="G2905" s="30"/>
      <c r="H2905" s="30"/>
      <c r="I2905" s="30"/>
      <c r="J2905" s="30"/>
      <c r="K2905" s="30"/>
      <c r="L2905" s="30"/>
    </row>
    <row r="2906" spans="7:12" x14ac:dyDescent="0.25">
      <c r="G2906" s="30"/>
      <c r="H2906" s="30"/>
      <c r="I2906" s="30"/>
      <c r="J2906" s="30"/>
      <c r="K2906" s="30"/>
      <c r="L2906" s="30"/>
    </row>
    <row r="2907" spans="7:12" x14ac:dyDescent="0.25">
      <c r="G2907" s="30"/>
      <c r="H2907" s="30"/>
      <c r="I2907" s="30"/>
      <c r="J2907" s="30"/>
      <c r="K2907" s="30"/>
      <c r="L2907" s="30"/>
    </row>
    <row r="2908" spans="7:12" x14ac:dyDescent="0.25">
      <c r="G2908" s="30"/>
      <c r="H2908" s="30"/>
      <c r="I2908" s="30"/>
      <c r="J2908" s="30"/>
      <c r="K2908" s="30"/>
      <c r="L2908" s="30"/>
    </row>
    <row r="2909" spans="7:12" x14ac:dyDescent="0.25">
      <c r="G2909" s="30"/>
      <c r="H2909" s="30"/>
      <c r="I2909" s="30"/>
      <c r="J2909" s="30"/>
      <c r="K2909" s="30"/>
      <c r="L2909" s="30"/>
    </row>
    <row r="2910" spans="7:12" x14ac:dyDescent="0.25">
      <c r="G2910" s="30"/>
      <c r="H2910" s="30"/>
      <c r="I2910" s="30"/>
      <c r="J2910" s="30"/>
      <c r="K2910" s="30"/>
      <c r="L2910" s="30"/>
    </row>
    <row r="2911" spans="7:12" x14ac:dyDescent="0.25">
      <c r="G2911" s="30"/>
      <c r="H2911" s="30"/>
      <c r="I2911" s="30"/>
      <c r="J2911" s="30"/>
      <c r="K2911" s="30"/>
      <c r="L2911" s="30"/>
    </row>
    <row r="2912" spans="7:12" x14ac:dyDescent="0.25">
      <c r="G2912" s="30"/>
      <c r="H2912" s="30"/>
      <c r="I2912" s="30"/>
      <c r="J2912" s="30"/>
      <c r="K2912" s="30"/>
      <c r="L2912" s="30"/>
    </row>
    <row r="2913" spans="7:12" x14ac:dyDescent="0.25">
      <c r="G2913" s="30"/>
      <c r="H2913" s="30"/>
      <c r="I2913" s="30"/>
      <c r="J2913" s="30"/>
      <c r="K2913" s="30"/>
      <c r="L2913" s="30"/>
    </row>
    <row r="2914" spans="7:12" x14ac:dyDescent="0.25">
      <c r="G2914" s="30"/>
      <c r="H2914" s="30"/>
      <c r="I2914" s="30"/>
      <c r="J2914" s="30"/>
      <c r="K2914" s="30"/>
      <c r="L2914" s="30"/>
    </row>
    <row r="2915" spans="7:12" x14ac:dyDescent="0.25">
      <c r="G2915" s="30"/>
      <c r="H2915" s="30"/>
      <c r="I2915" s="30"/>
      <c r="J2915" s="30"/>
      <c r="K2915" s="30"/>
      <c r="L2915" s="30"/>
    </row>
    <row r="2916" spans="7:12" x14ac:dyDescent="0.25">
      <c r="G2916" s="30"/>
      <c r="H2916" s="30"/>
      <c r="I2916" s="30"/>
      <c r="J2916" s="30"/>
      <c r="K2916" s="30"/>
      <c r="L2916" s="30"/>
    </row>
    <row r="2917" spans="7:12" x14ac:dyDescent="0.25">
      <c r="G2917" s="30"/>
      <c r="H2917" s="30"/>
      <c r="I2917" s="30"/>
      <c r="J2917" s="30"/>
      <c r="K2917" s="30"/>
      <c r="L2917" s="30"/>
    </row>
    <row r="2918" spans="7:12" x14ac:dyDescent="0.25">
      <c r="G2918" s="30"/>
      <c r="H2918" s="30"/>
      <c r="I2918" s="30"/>
      <c r="J2918" s="30"/>
      <c r="K2918" s="30"/>
      <c r="L2918" s="30"/>
    </row>
    <row r="2919" spans="7:12" x14ac:dyDescent="0.25">
      <c r="G2919" s="30"/>
      <c r="H2919" s="30"/>
      <c r="I2919" s="30"/>
      <c r="J2919" s="30"/>
      <c r="K2919" s="30"/>
      <c r="L2919" s="30"/>
    </row>
    <row r="2920" spans="7:12" x14ac:dyDescent="0.25">
      <c r="G2920" s="30"/>
      <c r="H2920" s="30"/>
      <c r="I2920" s="30"/>
      <c r="J2920" s="30"/>
      <c r="K2920" s="30"/>
      <c r="L2920" s="30"/>
    </row>
    <row r="2921" spans="7:12" x14ac:dyDescent="0.25">
      <c r="G2921" s="30"/>
      <c r="H2921" s="30"/>
      <c r="I2921" s="30"/>
      <c r="J2921" s="30"/>
      <c r="K2921" s="30"/>
      <c r="L2921" s="30"/>
    </row>
    <row r="2922" spans="7:12" x14ac:dyDescent="0.25">
      <c r="G2922" s="30"/>
      <c r="H2922" s="30"/>
      <c r="I2922" s="30"/>
      <c r="J2922" s="30"/>
      <c r="K2922" s="30"/>
      <c r="L2922" s="30"/>
    </row>
    <row r="2923" spans="7:12" x14ac:dyDescent="0.25">
      <c r="G2923" s="30"/>
      <c r="H2923" s="30"/>
      <c r="I2923" s="30"/>
      <c r="J2923" s="30"/>
      <c r="K2923" s="30"/>
      <c r="L2923" s="30"/>
    </row>
    <row r="2924" spans="7:12" x14ac:dyDescent="0.25">
      <c r="G2924" s="30"/>
      <c r="H2924" s="30"/>
      <c r="I2924" s="30"/>
      <c r="J2924" s="30"/>
      <c r="K2924" s="30"/>
      <c r="L2924" s="30"/>
    </row>
    <row r="2925" spans="7:12" x14ac:dyDescent="0.25">
      <c r="G2925" s="30"/>
      <c r="H2925" s="30"/>
      <c r="I2925" s="30"/>
      <c r="J2925" s="30"/>
      <c r="K2925" s="30"/>
      <c r="L2925" s="30"/>
    </row>
    <row r="2926" spans="7:12" x14ac:dyDescent="0.25">
      <c r="G2926" s="30"/>
      <c r="H2926" s="30"/>
      <c r="I2926" s="30"/>
      <c r="J2926" s="30"/>
      <c r="K2926" s="30"/>
      <c r="L2926" s="30"/>
    </row>
    <row r="2927" spans="7:12" x14ac:dyDescent="0.25">
      <c r="G2927" s="30"/>
      <c r="H2927" s="30"/>
      <c r="I2927" s="30"/>
      <c r="J2927" s="30"/>
      <c r="K2927" s="30"/>
      <c r="L2927" s="30"/>
    </row>
    <row r="2928" spans="7:12" x14ac:dyDescent="0.25">
      <c r="G2928" s="30"/>
      <c r="H2928" s="30"/>
      <c r="I2928" s="30"/>
      <c r="J2928" s="30"/>
      <c r="K2928" s="30"/>
      <c r="L2928" s="30"/>
    </row>
    <row r="2929" spans="7:12" x14ac:dyDescent="0.25">
      <c r="G2929" s="30"/>
      <c r="H2929" s="30"/>
      <c r="I2929" s="30"/>
      <c r="J2929" s="30"/>
      <c r="K2929" s="30"/>
      <c r="L2929" s="30"/>
    </row>
    <row r="2930" spans="7:12" x14ac:dyDescent="0.25">
      <c r="G2930" s="30"/>
      <c r="H2930" s="30"/>
      <c r="I2930" s="30"/>
      <c r="J2930" s="30"/>
      <c r="K2930" s="30"/>
      <c r="L2930" s="30"/>
    </row>
    <row r="2931" spans="7:12" x14ac:dyDescent="0.25">
      <c r="G2931" s="30"/>
      <c r="H2931" s="30"/>
      <c r="I2931" s="30"/>
      <c r="J2931" s="30"/>
      <c r="K2931" s="30"/>
      <c r="L2931" s="30"/>
    </row>
    <row r="2932" spans="7:12" x14ac:dyDescent="0.25">
      <c r="G2932" s="30"/>
      <c r="H2932" s="30"/>
      <c r="I2932" s="30"/>
      <c r="J2932" s="30"/>
      <c r="K2932" s="30"/>
      <c r="L2932" s="30"/>
    </row>
    <row r="2933" spans="7:12" x14ac:dyDescent="0.25">
      <c r="G2933" s="30"/>
      <c r="H2933" s="30"/>
      <c r="I2933" s="30"/>
      <c r="J2933" s="30"/>
      <c r="K2933" s="30"/>
      <c r="L2933" s="30"/>
    </row>
    <row r="2934" spans="7:12" x14ac:dyDescent="0.25">
      <c r="G2934" s="30"/>
      <c r="H2934" s="30"/>
      <c r="I2934" s="30"/>
      <c r="J2934" s="30"/>
      <c r="K2934" s="30"/>
      <c r="L2934" s="30"/>
    </row>
    <row r="2935" spans="7:12" x14ac:dyDescent="0.25">
      <c r="G2935" s="30"/>
      <c r="H2935" s="30"/>
      <c r="I2935" s="30"/>
      <c r="J2935" s="30"/>
      <c r="K2935" s="30"/>
      <c r="L2935" s="30"/>
    </row>
    <row r="2936" spans="7:12" x14ac:dyDescent="0.25">
      <c r="G2936" s="30"/>
      <c r="H2936" s="30"/>
      <c r="I2936" s="30"/>
      <c r="J2936" s="30"/>
      <c r="K2936" s="30"/>
      <c r="L2936" s="30"/>
    </row>
    <row r="2937" spans="7:12" x14ac:dyDescent="0.25">
      <c r="G2937" s="30"/>
      <c r="H2937" s="30"/>
      <c r="I2937" s="30"/>
      <c r="J2937" s="30"/>
      <c r="K2937" s="30"/>
      <c r="L2937" s="30"/>
    </row>
    <row r="2938" spans="7:12" x14ac:dyDescent="0.25">
      <c r="G2938" s="30"/>
      <c r="H2938" s="30"/>
      <c r="I2938" s="30"/>
      <c r="J2938" s="30"/>
      <c r="K2938" s="30"/>
      <c r="L2938" s="30"/>
    </row>
    <row r="2939" spans="7:12" x14ac:dyDescent="0.25">
      <c r="G2939" s="30"/>
      <c r="H2939" s="30"/>
      <c r="I2939" s="30"/>
      <c r="J2939" s="30"/>
      <c r="K2939" s="30"/>
      <c r="L2939" s="30"/>
    </row>
    <row r="2940" spans="7:12" x14ac:dyDescent="0.25">
      <c r="G2940" s="30"/>
      <c r="H2940" s="30"/>
      <c r="I2940" s="30"/>
      <c r="J2940" s="30"/>
      <c r="K2940" s="30"/>
      <c r="L2940" s="30"/>
    </row>
    <row r="2941" spans="7:12" x14ac:dyDescent="0.25">
      <c r="G2941" s="30"/>
      <c r="H2941" s="30"/>
      <c r="I2941" s="30"/>
      <c r="J2941" s="30"/>
      <c r="K2941" s="30"/>
      <c r="L2941" s="30"/>
    </row>
    <row r="2942" spans="7:12" x14ac:dyDescent="0.25">
      <c r="G2942" s="30"/>
      <c r="H2942" s="30"/>
      <c r="I2942" s="30"/>
      <c r="J2942" s="30"/>
      <c r="K2942" s="30"/>
      <c r="L2942" s="30"/>
    </row>
    <row r="2943" spans="7:12" x14ac:dyDescent="0.25">
      <c r="G2943" s="30"/>
      <c r="H2943" s="30"/>
      <c r="I2943" s="30"/>
      <c r="J2943" s="30"/>
      <c r="K2943" s="30"/>
      <c r="L2943" s="30"/>
    </row>
    <row r="2944" spans="7:12" x14ac:dyDescent="0.25">
      <c r="G2944" s="30"/>
      <c r="H2944" s="30"/>
      <c r="I2944" s="30"/>
      <c r="J2944" s="30"/>
      <c r="K2944" s="30"/>
      <c r="L2944" s="30"/>
    </row>
    <row r="2945" spans="7:12" x14ac:dyDescent="0.25">
      <c r="G2945" s="30"/>
      <c r="H2945" s="30"/>
      <c r="I2945" s="30"/>
      <c r="J2945" s="30"/>
      <c r="K2945" s="30"/>
      <c r="L2945" s="30"/>
    </row>
    <row r="2946" spans="7:12" x14ac:dyDescent="0.25">
      <c r="G2946" s="30"/>
      <c r="H2946" s="30"/>
      <c r="I2946" s="30"/>
      <c r="J2946" s="30"/>
      <c r="K2946" s="30"/>
      <c r="L2946" s="30"/>
    </row>
    <row r="2947" spans="7:12" x14ac:dyDescent="0.25">
      <c r="G2947" s="30"/>
      <c r="H2947" s="30"/>
      <c r="I2947" s="30"/>
      <c r="J2947" s="30"/>
      <c r="K2947" s="30"/>
      <c r="L2947" s="30"/>
    </row>
    <row r="2948" spans="7:12" x14ac:dyDescent="0.25">
      <c r="G2948" s="30"/>
      <c r="H2948" s="30"/>
      <c r="I2948" s="30"/>
      <c r="J2948" s="30"/>
      <c r="K2948" s="30"/>
      <c r="L2948" s="30"/>
    </row>
    <row r="2949" spans="7:12" x14ac:dyDescent="0.25">
      <c r="G2949" s="30"/>
      <c r="H2949" s="30"/>
      <c r="I2949" s="30"/>
      <c r="J2949" s="30"/>
      <c r="K2949" s="30"/>
      <c r="L2949" s="30"/>
    </row>
    <row r="2950" spans="7:12" x14ac:dyDescent="0.25">
      <c r="G2950" s="30"/>
      <c r="H2950" s="30"/>
      <c r="I2950" s="30"/>
      <c r="J2950" s="30"/>
      <c r="K2950" s="30"/>
      <c r="L2950" s="30"/>
    </row>
    <row r="2951" spans="7:12" x14ac:dyDescent="0.25">
      <c r="G2951" s="30"/>
      <c r="H2951" s="30"/>
      <c r="I2951" s="30"/>
      <c r="J2951" s="30"/>
      <c r="K2951" s="30"/>
      <c r="L2951" s="30"/>
    </row>
    <row r="2952" spans="7:12" x14ac:dyDescent="0.25">
      <c r="G2952" s="30"/>
      <c r="H2952" s="30"/>
      <c r="I2952" s="30"/>
      <c r="J2952" s="30"/>
      <c r="K2952" s="30"/>
      <c r="L2952" s="30"/>
    </row>
    <row r="2953" spans="7:12" x14ac:dyDescent="0.25">
      <c r="G2953" s="30"/>
      <c r="H2953" s="30"/>
      <c r="I2953" s="30"/>
      <c r="J2953" s="30"/>
      <c r="K2953" s="30"/>
      <c r="L2953" s="30"/>
    </row>
    <row r="2954" spans="7:12" x14ac:dyDescent="0.25">
      <c r="G2954" s="30"/>
      <c r="H2954" s="30"/>
      <c r="I2954" s="30"/>
      <c r="J2954" s="30"/>
      <c r="K2954" s="30"/>
      <c r="L2954" s="30"/>
    </row>
    <row r="2955" spans="7:12" x14ac:dyDescent="0.25">
      <c r="G2955" s="30"/>
      <c r="H2955" s="30"/>
      <c r="I2955" s="30"/>
      <c r="J2955" s="30"/>
      <c r="K2955" s="30"/>
      <c r="L2955" s="30"/>
    </row>
    <row r="2956" spans="7:12" x14ac:dyDescent="0.25">
      <c r="G2956" s="30"/>
      <c r="H2956" s="30"/>
      <c r="I2956" s="30"/>
      <c r="J2956" s="30"/>
      <c r="K2956" s="30"/>
      <c r="L2956" s="30"/>
    </row>
    <row r="2957" spans="7:12" x14ac:dyDescent="0.25">
      <c r="G2957" s="30"/>
      <c r="H2957" s="30"/>
      <c r="I2957" s="30"/>
      <c r="J2957" s="30"/>
      <c r="K2957" s="30"/>
      <c r="L2957" s="30"/>
    </row>
    <row r="2958" spans="7:12" x14ac:dyDescent="0.25">
      <c r="G2958" s="30"/>
      <c r="H2958" s="30"/>
      <c r="I2958" s="30"/>
      <c r="J2958" s="30"/>
      <c r="K2958" s="30"/>
      <c r="L2958" s="30"/>
    </row>
    <row r="2959" spans="7:12" x14ac:dyDescent="0.25">
      <c r="G2959" s="30"/>
      <c r="H2959" s="30"/>
      <c r="I2959" s="30"/>
      <c r="J2959" s="30"/>
      <c r="K2959" s="30"/>
      <c r="L2959" s="30"/>
    </row>
    <row r="2960" spans="7:12" x14ac:dyDescent="0.25">
      <c r="G2960" s="30"/>
      <c r="H2960" s="30"/>
      <c r="I2960" s="30"/>
      <c r="J2960" s="30"/>
      <c r="K2960" s="30"/>
      <c r="L2960" s="30"/>
    </row>
    <row r="2961" spans="7:12" x14ac:dyDescent="0.25">
      <c r="G2961" s="30"/>
      <c r="H2961" s="30"/>
      <c r="I2961" s="30"/>
      <c r="J2961" s="30"/>
      <c r="K2961" s="30"/>
      <c r="L2961" s="30"/>
    </row>
    <row r="2962" spans="7:12" x14ac:dyDescent="0.25">
      <c r="G2962" s="30"/>
      <c r="H2962" s="30"/>
      <c r="I2962" s="30"/>
      <c r="J2962" s="30"/>
      <c r="K2962" s="30"/>
      <c r="L2962" s="30"/>
    </row>
    <row r="2963" spans="7:12" x14ac:dyDescent="0.25">
      <c r="G2963" s="30"/>
      <c r="H2963" s="30"/>
      <c r="I2963" s="30"/>
      <c r="J2963" s="30"/>
      <c r="K2963" s="30"/>
      <c r="L2963" s="30"/>
    </row>
    <row r="2964" spans="7:12" x14ac:dyDescent="0.25">
      <c r="G2964" s="30"/>
      <c r="H2964" s="30"/>
      <c r="I2964" s="30"/>
      <c r="J2964" s="30"/>
      <c r="K2964" s="30"/>
      <c r="L2964" s="30"/>
    </row>
    <row r="2965" spans="7:12" x14ac:dyDescent="0.25">
      <c r="G2965" s="30"/>
      <c r="H2965" s="30"/>
      <c r="I2965" s="30"/>
      <c r="J2965" s="30"/>
      <c r="K2965" s="30"/>
      <c r="L2965" s="30"/>
    </row>
    <row r="2966" spans="7:12" x14ac:dyDescent="0.25">
      <c r="G2966" s="30"/>
      <c r="H2966" s="30"/>
      <c r="I2966" s="30"/>
      <c r="J2966" s="30"/>
      <c r="K2966" s="30"/>
      <c r="L2966" s="30"/>
    </row>
    <row r="2967" spans="7:12" x14ac:dyDescent="0.25">
      <c r="G2967" s="30"/>
      <c r="H2967" s="30"/>
      <c r="I2967" s="30"/>
      <c r="J2967" s="30"/>
      <c r="K2967" s="30"/>
      <c r="L2967" s="30"/>
    </row>
    <row r="2968" spans="7:12" x14ac:dyDescent="0.25">
      <c r="G2968" s="30"/>
      <c r="H2968" s="30"/>
      <c r="I2968" s="30"/>
      <c r="J2968" s="30"/>
      <c r="K2968" s="30"/>
      <c r="L2968" s="30"/>
    </row>
    <row r="2969" spans="7:12" x14ac:dyDescent="0.25">
      <c r="G2969" s="30"/>
      <c r="H2969" s="30"/>
      <c r="I2969" s="30"/>
      <c r="J2969" s="30"/>
      <c r="K2969" s="30"/>
      <c r="L2969" s="30"/>
    </row>
    <row r="2970" spans="7:12" x14ac:dyDescent="0.25">
      <c r="G2970" s="30"/>
      <c r="H2970" s="30"/>
      <c r="I2970" s="30"/>
      <c r="J2970" s="30"/>
      <c r="K2970" s="30"/>
      <c r="L2970" s="30"/>
    </row>
    <row r="2971" spans="7:12" x14ac:dyDescent="0.25">
      <c r="G2971" s="30"/>
      <c r="H2971" s="30"/>
      <c r="I2971" s="30"/>
      <c r="J2971" s="30"/>
      <c r="K2971" s="30"/>
      <c r="L2971" s="30"/>
    </row>
    <row r="2972" spans="7:12" x14ac:dyDescent="0.25">
      <c r="G2972" s="30"/>
      <c r="H2972" s="30"/>
      <c r="I2972" s="30"/>
      <c r="J2972" s="30"/>
      <c r="K2972" s="30"/>
      <c r="L2972" s="30"/>
    </row>
    <row r="2973" spans="7:12" x14ac:dyDescent="0.25">
      <c r="G2973" s="30"/>
      <c r="H2973" s="30"/>
      <c r="I2973" s="30"/>
      <c r="J2973" s="30"/>
      <c r="K2973" s="30"/>
      <c r="L2973" s="30"/>
    </row>
    <row r="2974" spans="7:12" x14ac:dyDescent="0.25">
      <c r="G2974" s="30"/>
      <c r="H2974" s="30"/>
      <c r="I2974" s="30"/>
      <c r="J2974" s="30"/>
      <c r="K2974" s="30"/>
      <c r="L2974" s="30"/>
    </row>
    <row r="2975" spans="7:12" x14ac:dyDescent="0.25">
      <c r="G2975" s="30"/>
      <c r="H2975" s="30"/>
      <c r="I2975" s="30"/>
      <c r="J2975" s="30"/>
      <c r="K2975" s="30"/>
      <c r="L2975" s="30"/>
    </row>
    <row r="2976" spans="7:12" x14ac:dyDescent="0.25">
      <c r="G2976" s="30"/>
      <c r="H2976" s="30"/>
      <c r="I2976" s="30"/>
      <c r="J2976" s="30"/>
      <c r="K2976" s="30"/>
      <c r="L2976" s="30"/>
    </row>
    <row r="2977" spans="7:12" x14ac:dyDescent="0.25">
      <c r="G2977" s="30"/>
      <c r="H2977" s="30"/>
      <c r="I2977" s="30"/>
      <c r="J2977" s="30"/>
      <c r="K2977" s="30"/>
      <c r="L2977" s="30"/>
    </row>
    <row r="2978" spans="7:12" x14ac:dyDescent="0.25">
      <c r="G2978" s="30"/>
      <c r="H2978" s="30"/>
      <c r="I2978" s="30"/>
      <c r="J2978" s="30"/>
      <c r="K2978" s="30"/>
      <c r="L2978" s="30"/>
    </row>
    <row r="2979" spans="7:12" x14ac:dyDescent="0.25">
      <c r="G2979" s="30"/>
      <c r="H2979" s="30"/>
      <c r="I2979" s="30"/>
      <c r="J2979" s="30"/>
      <c r="K2979" s="30"/>
      <c r="L2979" s="30"/>
    </row>
    <row r="2980" spans="7:12" x14ac:dyDescent="0.25">
      <c r="G2980" s="30"/>
      <c r="H2980" s="30"/>
      <c r="I2980" s="30"/>
      <c r="J2980" s="30"/>
      <c r="K2980" s="30"/>
      <c r="L2980" s="30"/>
    </row>
    <row r="2981" spans="7:12" x14ac:dyDescent="0.25">
      <c r="G2981" s="30"/>
      <c r="H2981" s="30"/>
      <c r="I2981" s="30"/>
      <c r="J2981" s="30"/>
      <c r="K2981" s="30"/>
      <c r="L2981" s="30"/>
    </row>
    <row r="2982" spans="7:12" x14ac:dyDescent="0.25">
      <c r="G2982" s="30"/>
      <c r="H2982" s="30"/>
      <c r="I2982" s="30"/>
      <c r="J2982" s="30"/>
      <c r="K2982" s="30"/>
      <c r="L2982" s="30"/>
    </row>
    <row r="2983" spans="7:12" x14ac:dyDescent="0.25">
      <c r="G2983" s="30"/>
      <c r="H2983" s="30"/>
      <c r="I2983" s="30"/>
      <c r="J2983" s="30"/>
      <c r="K2983" s="30"/>
      <c r="L2983" s="30"/>
    </row>
    <row r="2984" spans="7:12" x14ac:dyDescent="0.25">
      <c r="G2984" s="30"/>
      <c r="H2984" s="30"/>
      <c r="I2984" s="30"/>
      <c r="J2984" s="30"/>
      <c r="K2984" s="30"/>
      <c r="L2984" s="30"/>
    </row>
    <row r="2985" spans="7:12" x14ac:dyDescent="0.25">
      <c r="G2985" s="30"/>
      <c r="H2985" s="30"/>
      <c r="I2985" s="30"/>
      <c r="J2985" s="30"/>
      <c r="K2985" s="30"/>
      <c r="L2985" s="30"/>
    </row>
    <row r="2986" spans="7:12" x14ac:dyDescent="0.25">
      <c r="G2986" s="30"/>
      <c r="H2986" s="30"/>
      <c r="I2986" s="30"/>
      <c r="J2986" s="30"/>
      <c r="K2986" s="30"/>
      <c r="L2986" s="30"/>
    </row>
    <row r="2987" spans="7:12" x14ac:dyDescent="0.25">
      <c r="G2987" s="30"/>
      <c r="H2987" s="30"/>
      <c r="I2987" s="30"/>
      <c r="J2987" s="30"/>
      <c r="K2987" s="30"/>
      <c r="L2987" s="30"/>
    </row>
    <row r="2988" spans="7:12" x14ac:dyDescent="0.25">
      <c r="G2988" s="30"/>
      <c r="H2988" s="30"/>
      <c r="I2988" s="30"/>
      <c r="J2988" s="30"/>
      <c r="K2988" s="30"/>
      <c r="L2988" s="30"/>
    </row>
    <row r="2989" spans="7:12" x14ac:dyDescent="0.25">
      <c r="G2989" s="30"/>
      <c r="H2989" s="30"/>
      <c r="I2989" s="30"/>
      <c r="J2989" s="30"/>
      <c r="K2989" s="30"/>
      <c r="L2989" s="30"/>
    </row>
    <row r="2990" spans="7:12" x14ac:dyDescent="0.25">
      <c r="G2990" s="30"/>
      <c r="H2990" s="30"/>
      <c r="I2990" s="30"/>
      <c r="J2990" s="30"/>
      <c r="K2990" s="30"/>
      <c r="L2990" s="30"/>
    </row>
    <row r="2991" spans="7:12" x14ac:dyDescent="0.25">
      <c r="G2991" s="30"/>
      <c r="H2991" s="30"/>
      <c r="I2991" s="30"/>
      <c r="J2991" s="30"/>
      <c r="K2991" s="30"/>
      <c r="L2991" s="30"/>
    </row>
    <row r="2992" spans="7:12" x14ac:dyDescent="0.25">
      <c r="G2992" s="30"/>
      <c r="H2992" s="30"/>
      <c r="I2992" s="30"/>
      <c r="J2992" s="30"/>
      <c r="K2992" s="30"/>
      <c r="L2992" s="30"/>
    </row>
    <row r="2993" spans="7:12" x14ac:dyDescent="0.25">
      <c r="G2993" s="30"/>
      <c r="H2993" s="30"/>
      <c r="I2993" s="30"/>
      <c r="J2993" s="30"/>
      <c r="K2993" s="30"/>
      <c r="L2993" s="30"/>
    </row>
    <row r="2994" spans="7:12" x14ac:dyDescent="0.25">
      <c r="G2994" s="30"/>
      <c r="H2994" s="30"/>
      <c r="I2994" s="30"/>
      <c r="J2994" s="30"/>
      <c r="K2994" s="30"/>
      <c r="L2994" s="30"/>
    </row>
    <row r="2995" spans="7:12" x14ac:dyDescent="0.25">
      <c r="G2995" s="30"/>
      <c r="H2995" s="30"/>
      <c r="I2995" s="30"/>
      <c r="J2995" s="30"/>
      <c r="K2995" s="30"/>
      <c r="L2995" s="30"/>
    </row>
    <row r="2996" spans="7:12" x14ac:dyDescent="0.25">
      <c r="G2996" s="30"/>
      <c r="H2996" s="30"/>
      <c r="I2996" s="30"/>
      <c r="J2996" s="30"/>
      <c r="K2996" s="30"/>
      <c r="L2996" s="30"/>
    </row>
    <row r="2997" spans="7:12" x14ac:dyDescent="0.25">
      <c r="G2997" s="30"/>
      <c r="H2997" s="30"/>
      <c r="I2997" s="30"/>
      <c r="J2997" s="30"/>
      <c r="K2997" s="30"/>
      <c r="L2997" s="30"/>
    </row>
    <row r="2998" spans="7:12" x14ac:dyDescent="0.25">
      <c r="G2998" s="30"/>
      <c r="H2998" s="30"/>
      <c r="I2998" s="30"/>
      <c r="J2998" s="30"/>
      <c r="K2998" s="30"/>
      <c r="L2998" s="30"/>
    </row>
    <row r="2999" spans="7:12" x14ac:dyDescent="0.25">
      <c r="G2999" s="30"/>
      <c r="H2999" s="30"/>
      <c r="I2999" s="30"/>
      <c r="J2999" s="30"/>
      <c r="K2999" s="30"/>
      <c r="L2999" s="30"/>
    </row>
    <row r="3000" spans="7:12" x14ac:dyDescent="0.25">
      <c r="G3000" s="30"/>
      <c r="H3000" s="30"/>
      <c r="I3000" s="30"/>
      <c r="J3000" s="30"/>
      <c r="K3000" s="30"/>
      <c r="L3000" s="30"/>
    </row>
    <row r="3001" spans="7:12" x14ac:dyDescent="0.25">
      <c r="G3001" s="30"/>
      <c r="H3001" s="30"/>
      <c r="I3001" s="30"/>
      <c r="J3001" s="30"/>
      <c r="K3001" s="30"/>
      <c r="L3001" s="30"/>
    </row>
    <row r="3002" spans="7:12" x14ac:dyDescent="0.25">
      <c r="G3002" s="30"/>
      <c r="H3002" s="30"/>
      <c r="I3002" s="30"/>
      <c r="J3002" s="30"/>
      <c r="K3002" s="30"/>
      <c r="L3002" s="30"/>
    </row>
    <row r="3003" spans="7:12" x14ac:dyDescent="0.25">
      <c r="G3003" s="30"/>
      <c r="H3003" s="30"/>
      <c r="I3003" s="30"/>
      <c r="J3003" s="30"/>
      <c r="K3003" s="30"/>
      <c r="L3003" s="30"/>
    </row>
    <row r="3004" spans="7:12" x14ac:dyDescent="0.25">
      <c r="G3004" s="30"/>
      <c r="H3004" s="30"/>
      <c r="I3004" s="30"/>
      <c r="J3004" s="30"/>
      <c r="K3004" s="30"/>
      <c r="L3004" s="30"/>
    </row>
    <row r="3005" spans="7:12" x14ac:dyDescent="0.25">
      <c r="G3005" s="30"/>
      <c r="H3005" s="30"/>
      <c r="I3005" s="30"/>
      <c r="J3005" s="30"/>
      <c r="K3005" s="30"/>
      <c r="L3005" s="30"/>
    </row>
    <row r="3006" spans="7:12" x14ac:dyDescent="0.25">
      <c r="G3006" s="30"/>
      <c r="H3006" s="30"/>
      <c r="I3006" s="30"/>
      <c r="J3006" s="30"/>
      <c r="K3006" s="30"/>
      <c r="L3006" s="30"/>
    </row>
    <row r="3007" spans="7:12" x14ac:dyDescent="0.25">
      <c r="G3007" s="30"/>
      <c r="H3007" s="30"/>
      <c r="I3007" s="30"/>
      <c r="J3007" s="30"/>
      <c r="K3007" s="30"/>
      <c r="L3007" s="30"/>
    </row>
    <row r="3008" spans="7:12" x14ac:dyDescent="0.25">
      <c r="G3008" s="30"/>
      <c r="H3008" s="30"/>
      <c r="I3008" s="30"/>
      <c r="J3008" s="30"/>
      <c r="K3008" s="30"/>
      <c r="L3008" s="30"/>
    </row>
    <row r="3009" spans="7:12" x14ac:dyDescent="0.25">
      <c r="G3009" s="30"/>
      <c r="H3009" s="30"/>
      <c r="I3009" s="30"/>
      <c r="J3009" s="30"/>
      <c r="K3009" s="30"/>
      <c r="L3009" s="30"/>
    </row>
    <row r="3010" spans="7:12" x14ac:dyDescent="0.25">
      <c r="G3010" s="30"/>
      <c r="H3010" s="30"/>
      <c r="I3010" s="30"/>
      <c r="J3010" s="30"/>
      <c r="K3010" s="30"/>
      <c r="L3010" s="30"/>
    </row>
    <row r="3011" spans="7:12" x14ac:dyDescent="0.25">
      <c r="G3011" s="30"/>
      <c r="H3011" s="30"/>
      <c r="I3011" s="30"/>
      <c r="J3011" s="30"/>
      <c r="K3011" s="30"/>
      <c r="L3011" s="30"/>
    </row>
    <row r="3012" spans="7:12" x14ac:dyDescent="0.25">
      <c r="G3012" s="30"/>
      <c r="H3012" s="30"/>
      <c r="I3012" s="30"/>
      <c r="J3012" s="30"/>
      <c r="K3012" s="30"/>
      <c r="L3012" s="30"/>
    </row>
    <row r="3013" spans="7:12" x14ac:dyDescent="0.25">
      <c r="G3013" s="30"/>
      <c r="H3013" s="30"/>
      <c r="I3013" s="30"/>
      <c r="J3013" s="30"/>
      <c r="K3013" s="30"/>
      <c r="L3013" s="30"/>
    </row>
    <row r="3014" spans="7:12" x14ac:dyDescent="0.25">
      <c r="G3014" s="30"/>
      <c r="H3014" s="30"/>
      <c r="I3014" s="30"/>
      <c r="J3014" s="30"/>
      <c r="K3014" s="30"/>
      <c r="L3014" s="30"/>
    </row>
    <row r="3015" spans="7:12" x14ac:dyDescent="0.25">
      <c r="G3015" s="30"/>
      <c r="H3015" s="30"/>
      <c r="I3015" s="30"/>
      <c r="J3015" s="30"/>
      <c r="K3015" s="30"/>
      <c r="L3015" s="30"/>
    </row>
    <row r="3016" spans="7:12" x14ac:dyDescent="0.25">
      <c r="G3016" s="30"/>
      <c r="H3016" s="30"/>
      <c r="I3016" s="30"/>
      <c r="J3016" s="30"/>
      <c r="K3016" s="30"/>
      <c r="L3016" s="30"/>
    </row>
    <row r="3017" spans="7:12" x14ac:dyDescent="0.25">
      <c r="G3017" s="30"/>
      <c r="H3017" s="30"/>
      <c r="I3017" s="30"/>
      <c r="J3017" s="30"/>
      <c r="K3017" s="30"/>
      <c r="L3017" s="30"/>
    </row>
    <row r="3018" spans="7:12" x14ac:dyDescent="0.25">
      <c r="G3018" s="30"/>
      <c r="H3018" s="30"/>
      <c r="I3018" s="30"/>
      <c r="J3018" s="30"/>
      <c r="K3018" s="30"/>
      <c r="L3018" s="30"/>
    </row>
    <row r="3019" spans="7:12" x14ac:dyDescent="0.25">
      <c r="G3019" s="30"/>
      <c r="H3019" s="30"/>
      <c r="I3019" s="30"/>
      <c r="J3019" s="30"/>
      <c r="K3019" s="30"/>
      <c r="L3019" s="30"/>
    </row>
    <row r="3020" spans="7:12" x14ac:dyDescent="0.25">
      <c r="G3020" s="30"/>
      <c r="H3020" s="30"/>
      <c r="I3020" s="30"/>
      <c r="J3020" s="30"/>
      <c r="K3020" s="30"/>
      <c r="L3020" s="30"/>
    </row>
    <row r="3021" spans="7:12" x14ac:dyDescent="0.25">
      <c r="G3021" s="30"/>
      <c r="H3021" s="30"/>
      <c r="I3021" s="30"/>
      <c r="J3021" s="30"/>
      <c r="K3021" s="30"/>
      <c r="L3021" s="30"/>
    </row>
    <row r="3022" spans="7:12" x14ac:dyDescent="0.25">
      <c r="G3022" s="30"/>
      <c r="H3022" s="30"/>
      <c r="I3022" s="30"/>
      <c r="J3022" s="30"/>
      <c r="K3022" s="30"/>
      <c r="L3022" s="30"/>
    </row>
    <row r="3023" spans="7:12" x14ac:dyDescent="0.25">
      <c r="G3023" s="30"/>
      <c r="H3023" s="30"/>
      <c r="I3023" s="30"/>
      <c r="J3023" s="30"/>
      <c r="K3023" s="30"/>
      <c r="L3023" s="30"/>
    </row>
    <row r="3024" spans="7:12" x14ac:dyDescent="0.25">
      <c r="G3024" s="30"/>
      <c r="H3024" s="30"/>
      <c r="I3024" s="30"/>
      <c r="J3024" s="30"/>
      <c r="K3024" s="30"/>
      <c r="L3024" s="30"/>
    </row>
    <row r="3025" spans="7:12" x14ac:dyDescent="0.25">
      <c r="G3025" s="30"/>
      <c r="H3025" s="30"/>
      <c r="I3025" s="30"/>
      <c r="J3025" s="30"/>
      <c r="K3025" s="30"/>
      <c r="L3025" s="30"/>
    </row>
    <row r="3026" spans="7:12" x14ac:dyDescent="0.25">
      <c r="G3026" s="30"/>
      <c r="H3026" s="30"/>
      <c r="I3026" s="30"/>
      <c r="J3026" s="30"/>
      <c r="K3026" s="30"/>
      <c r="L3026" s="30"/>
    </row>
    <row r="3027" spans="7:12" x14ac:dyDescent="0.25">
      <c r="G3027" s="30"/>
      <c r="H3027" s="30"/>
      <c r="I3027" s="30"/>
      <c r="J3027" s="30"/>
      <c r="K3027" s="30"/>
      <c r="L3027" s="30"/>
    </row>
    <row r="3028" spans="7:12" x14ac:dyDescent="0.25">
      <c r="G3028" s="30"/>
      <c r="H3028" s="30"/>
      <c r="I3028" s="30"/>
      <c r="J3028" s="30"/>
      <c r="K3028" s="30"/>
      <c r="L3028" s="30"/>
    </row>
    <row r="3029" spans="7:12" x14ac:dyDescent="0.25">
      <c r="G3029" s="30"/>
      <c r="H3029" s="30"/>
      <c r="I3029" s="30"/>
      <c r="J3029" s="30"/>
      <c r="K3029" s="30"/>
      <c r="L3029" s="30"/>
    </row>
    <row r="3030" spans="7:12" x14ac:dyDescent="0.25">
      <c r="G3030" s="30"/>
      <c r="H3030" s="30"/>
      <c r="I3030" s="30"/>
      <c r="J3030" s="30"/>
      <c r="K3030" s="30"/>
      <c r="L3030" s="30"/>
    </row>
    <row r="3031" spans="7:12" x14ac:dyDescent="0.25">
      <c r="G3031" s="30"/>
      <c r="H3031" s="30"/>
      <c r="I3031" s="30"/>
      <c r="J3031" s="30"/>
      <c r="K3031" s="30"/>
      <c r="L3031" s="30"/>
    </row>
    <row r="3032" spans="7:12" x14ac:dyDescent="0.25">
      <c r="G3032" s="30"/>
      <c r="H3032" s="30"/>
      <c r="I3032" s="30"/>
      <c r="J3032" s="30"/>
      <c r="K3032" s="30"/>
      <c r="L3032" s="30"/>
    </row>
    <row r="3033" spans="7:12" x14ac:dyDescent="0.25">
      <c r="G3033" s="30"/>
      <c r="H3033" s="30"/>
      <c r="I3033" s="30"/>
      <c r="J3033" s="30"/>
      <c r="K3033" s="30"/>
      <c r="L3033" s="30"/>
    </row>
    <row r="3034" spans="7:12" x14ac:dyDescent="0.25">
      <c r="G3034" s="30"/>
      <c r="H3034" s="30"/>
      <c r="I3034" s="30"/>
      <c r="J3034" s="30"/>
      <c r="K3034" s="30"/>
      <c r="L3034" s="30"/>
    </row>
    <row r="3035" spans="7:12" x14ac:dyDescent="0.25">
      <c r="G3035" s="30"/>
      <c r="H3035" s="30"/>
      <c r="I3035" s="30"/>
      <c r="J3035" s="30"/>
      <c r="K3035" s="30"/>
      <c r="L3035" s="30"/>
    </row>
    <row r="3036" spans="7:12" x14ac:dyDescent="0.25">
      <c r="G3036" s="30"/>
      <c r="H3036" s="30"/>
      <c r="I3036" s="30"/>
      <c r="J3036" s="30"/>
      <c r="K3036" s="30"/>
      <c r="L3036" s="30"/>
    </row>
    <row r="3037" spans="7:12" x14ac:dyDescent="0.25">
      <c r="G3037" s="30"/>
      <c r="H3037" s="30"/>
      <c r="I3037" s="30"/>
      <c r="J3037" s="30"/>
      <c r="K3037" s="30"/>
      <c r="L3037" s="30"/>
    </row>
    <row r="3038" spans="7:12" x14ac:dyDescent="0.25">
      <c r="G3038" s="30"/>
      <c r="H3038" s="30"/>
      <c r="I3038" s="30"/>
      <c r="J3038" s="30"/>
      <c r="K3038" s="30"/>
      <c r="L3038" s="30"/>
    </row>
    <row r="3039" spans="7:12" x14ac:dyDescent="0.25">
      <c r="G3039" s="30"/>
      <c r="H3039" s="30"/>
      <c r="I3039" s="30"/>
      <c r="J3039" s="30"/>
      <c r="K3039" s="30"/>
      <c r="L3039" s="30"/>
    </row>
    <row r="3040" spans="7:12" x14ac:dyDescent="0.25">
      <c r="G3040" s="30"/>
      <c r="H3040" s="30"/>
      <c r="I3040" s="30"/>
      <c r="J3040" s="30"/>
      <c r="K3040" s="30"/>
      <c r="L3040" s="30"/>
    </row>
    <row r="3041" spans="7:12" x14ac:dyDescent="0.25">
      <c r="G3041" s="30"/>
      <c r="H3041" s="30"/>
      <c r="I3041" s="30"/>
      <c r="J3041" s="30"/>
      <c r="K3041" s="30"/>
      <c r="L3041" s="30"/>
    </row>
    <row r="3042" spans="7:12" x14ac:dyDescent="0.25">
      <c r="G3042" s="30"/>
      <c r="H3042" s="30"/>
      <c r="I3042" s="30"/>
      <c r="J3042" s="30"/>
      <c r="K3042" s="30"/>
      <c r="L3042" s="30"/>
    </row>
    <row r="3043" spans="7:12" x14ac:dyDescent="0.25">
      <c r="G3043" s="30"/>
      <c r="H3043" s="30"/>
      <c r="I3043" s="30"/>
      <c r="J3043" s="30"/>
      <c r="K3043" s="30"/>
      <c r="L3043" s="30"/>
    </row>
    <row r="3044" spans="7:12" x14ac:dyDescent="0.25">
      <c r="G3044" s="30"/>
      <c r="H3044" s="30"/>
      <c r="I3044" s="30"/>
      <c r="J3044" s="30"/>
      <c r="K3044" s="30"/>
      <c r="L3044" s="30"/>
    </row>
    <row r="3045" spans="7:12" x14ac:dyDescent="0.25">
      <c r="G3045" s="30"/>
      <c r="H3045" s="30"/>
      <c r="I3045" s="30"/>
      <c r="J3045" s="30"/>
      <c r="K3045" s="30"/>
      <c r="L3045" s="30"/>
    </row>
    <row r="3046" spans="7:12" x14ac:dyDescent="0.25">
      <c r="G3046" s="30"/>
      <c r="H3046" s="30"/>
      <c r="I3046" s="30"/>
      <c r="J3046" s="30"/>
      <c r="K3046" s="30"/>
      <c r="L3046" s="30"/>
    </row>
    <row r="3047" spans="7:12" x14ac:dyDescent="0.25">
      <c r="G3047" s="30"/>
      <c r="H3047" s="30"/>
      <c r="I3047" s="30"/>
      <c r="J3047" s="30"/>
      <c r="K3047" s="30"/>
      <c r="L3047" s="30"/>
    </row>
  </sheetData>
  <sheetProtection algorithmName="SHA-512" hashValue="4inPRU80EAEl9aPeUQQg6+hiR5YBhxA+aVxY0P5TasMmmmrA1bW6oONI+dqDODfrz40SoePusFHEDKSvNzD7gA==" saltValue="f2gqoonTCluQXu/wH0NOUw==" spinCount="100000" sheet="1" objects="1" selectLockedCells="1"/>
  <dataConsolidate/>
  <mergeCells count="87">
    <mergeCell ref="L4:L13"/>
    <mergeCell ref="M4:M13"/>
    <mergeCell ref="X4:X13"/>
    <mergeCell ref="J4:J13"/>
    <mergeCell ref="A1:E1"/>
    <mergeCell ref="B3:F3"/>
    <mergeCell ref="F4:F13"/>
    <mergeCell ref="G4:G13"/>
    <mergeCell ref="H4:H13"/>
    <mergeCell ref="A11:C11"/>
    <mergeCell ref="A12:C12"/>
    <mergeCell ref="E12:E13"/>
    <mergeCell ref="A13:C13"/>
    <mergeCell ref="A27:C27"/>
    <mergeCell ref="A28:C28"/>
    <mergeCell ref="I4:I13"/>
    <mergeCell ref="K4:K13"/>
    <mergeCell ref="A21:C21"/>
    <mergeCell ref="A22:E22"/>
    <mergeCell ref="A23:C23"/>
    <mergeCell ref="A24:C24"/>
    <mergeCell ref="A25:C25"/>
    <mergeCell ref="A10:C10"/>
    <mergeCell ref="A30:C30"/>
    <mergeCell ref="S14:S28"/>
    <mergeCell ref="T14:T28"/>
    <mergeCell ref="U14:U28"/>
    <mergeCell ref="A15:C15"/>
    <mergeCell ref="A16:C16"/>
    <mergeCell ref="A17:C17"/>
    <mergeCell ref="A18:C18"/>
    <mergeCell ref="A19:C19"/>
    <mergeCell ref="A20:C20"/>
    <mergeCell ref="A14:C14"/>
    <mergeCell ref="N14:N28"/>
    <mergeCell ref="O14:O28"/>
    <mergeCell ref="P14:P28"/>
    <mergeCell ref="R14:R28"/>
    <mergeCell ref="A26:C26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P179:P193"/>
    <mergeCell ref="Q179:Q193"/>
    <mergeCell ref="R179:R193"/>
    <mergeCell ref="A158:D158"/>
    <mergeCell ref="A166:D166"/>
    <mergeCell ref="A173:D173"/>
    <mergeCell ref="A179:D179"/>
    <mergeCell ref="N179:N193"/>
    <mergeCell ref="O179:O193"/>
    <mergeCell ref="A152:D152"/>
    <mergeCell ref="A43:C43"/>
    <mergeCell ref="A44:C44"/>
    <mergeCell ref="A45:C45"/>
    <mergeCell ref="A46:C46"/>
    <mergeCell ref="A49:C49"/>
    <mergeCell ref="A50:C50"/>
    <mergeCell ref="A51:C51"/>
    <mergeCell ref="A52:C52"/>
    <mergeCell ref="A53:C53"/>
    <mergeCell ref="A54:C54"/>
    <mergeCell ref="V14:V28"/>
    <mergeCell ref="Q14:Q22"/>
    <mergeCell ref="A423:D423"/>
    <mergeCell ref="U179:U193"/>
    <mergeCell ref="A185:D185"/>
    <mergeCell ref="A192:D192"/>
    <mergeCell ref="S179:S193"/>
    <mergeCell ref="T179:T193"/>
    <mergeCell ref="A47:C47"/>
    <mergeCell ref="A48:C48"/>
    <mergeCell ref="A72:D72"/>
    <mergeCell ref="A105:D105"/>
    <mergeCell ref="A134:D134"/>
    <mergeCell ref="A140:D140"/>
    <mergeCell ref="A146:D146"/>
    <mergeCell ref="A29:C29"/>
  </mergeCells>
  <conditionalFormatting sqref="B3">
    <cfRule type="cellIs" dxfId="16" priority="6" operator="equal">
      <formula>"Die Vorgaben sind erfüllt"</formula>
    </cfRule>
    <cfRule type="cellIs" dxfId="15" priority="17" operator="equal">
      <formula>"Die Fruchtfolge erfüllt nicht alle Bedingungen für Vielfältige Kulturen"</formula>
    </cfRule>
  </conditionalFormatting>
  <conditionalFormatting sqref="E5">
    <cfRule type="cellIs" dxfId="14" priority="11" operator="equal">
      <formula>"ja"</formula>
    </cfRule>
    <cfRule type="cellIs" dxfId="13" priority="16" operator="equal">
      <formula>"nein"</formula>
    </cfRule>
  </conditionalFormatting>
  <conditionalFormatting sqref="E6">
    <cfRule type="cellIs" dxfId="12" priority="10" operator="equal">
      <formula>"ja"</formula>
    </cfRule>
    <cfRule type="cellIs" dxfId="11" priority="15" operator="equal">
      <formula>"nein"</formula>
    </cfRule>
  </conditionalFormatting>
  <conditionalFormatting sqref="E7">
    <cfRule type="cellIs" dxfId="10" priority="9" operator="equal">
      <formula>"ja"</formula>
    </cfRule>
    <cfRule type="cellIs" dxfId="9" priority="14" operator="equal">
      <formula>"nein"</formula>
    </cfRule>
  </conditionalFormatting>
  <conditionalFormatting sqref="E8">
    <cfRule type="cellIs" dxfId="8" priority="8" operator="equal">
      <formula>"ja"</formula>
    </cfRule>
    <cfRule type="cellIs" dxfId="7" priority="13" operator="equal">
      <formula>"nein"</formula>
    </cfRule>
  </conditionalFormatting>
  <conditionalFormatting sqref="E9">
    <cfRule type="cellIs" dxfId="6" priority="7" operator="equal">
      <formula>"ja"</formula>
    </cfRule>
    <cfRule type="cellIs" dxfId="5" priority="12" operator="equal">
      <formula>"nein"</formula>
    </cfRule>
  </conditionalFormatting>
  <conditionalFormatting sqref="A12:C12">
    <cfRule type="cellIs" dxfId="4" priority="5" operator="equal">
      <formula>"Achtung Kulturart mehrfach ausgewählt!"</formula>
    </cfRule>
  </conditionalFormatting>
  <conditionalFormatting sqref="E14:E21 E23:E27 E29:E48 E50:E54">
    <cfRule type="containsBlanks" dxfId="3" priority="3">
      <formula>LEN(TRIM(E14))=0</formula>
    </cfRule>
    <cfRule type="cellIs" dxfId="2" priority="4" operator="greaterThan">
      <formula>0.3</formula>
    </cfRule>
  </conditionalFormatting>
  <conditionalFormatting sqref="E55">
    <cfRule type="containsBlanks" dxfId="1" priority="1">
      <formula>LEN(TRIM(E55))=0</formula>
    </cfRule>
    <cfRule type="cellIs" dxfId="0" priority="2" operator="greaterThan">
      <formula>0.3</formula>
    </cfRule>
  </conditionalFormatting>
  <dataValidations count="10">
    <dataValidation type="whole" errorStyle="warning" operator="equal" allowBlank="1" showInputMessage="1" showErrorMessage="1" errorTitle="Mehrfachauswahl" error="Sie habe mind. eine Kulturart mehrfach ausgewählt. Die führt zu Falschberechnungen!" sqref="Y14 Y23 Y29">
      <formula1>0</formula1>
    </dataValidation>
    <dataValidation type="list" allowBlank="1" showInputMessage="1" showErrorMessage="1" sqref="B55 A30:C48">
      <formula1>sonstige_Kulturen</formula1>
    </dataValidation>
    <dataValidation type="list" allowBlank="1" showInputMessage="1" showErrorMessage="1" sqref="A24:C27">
      <formula1>Leguminosen</formula1>
    </dataValidation>
    <dataValidation type="list" allowBlank="1" showInputMessage="1" showErrorMessage="1" sqref="A15:C21">
      <formula1>Getreide</formula1>
    </dataValidation>
    <dataValidation type="custom" errorStyle="warning" allowBlank="1" showInputMessage="1" showErrorMessage="1" errorTitle="Mehrfachauswahl" error="Sie haben eine Kulturart mehrfach ausgewählt. Die Berechnung wird fehlerhaft!" sqref="X14:X21 X23:X27 X29:X55">
      <formula1>COUNTIF($A$14:$A$21,#REF!)=1</formula1>
    </dataValidation>
    <dataValidation type="list" allowBlank="1" showInputMessage="1" showErrorMessage="1" sqref="A51:C54">
      <formula1>Brachen</formula1>
    </dataValidation>
    <dataValidation type="list" allowBlank="1" showInputMessage="1" showErrorMessage="1" promptTitle="Hinweis" prompt="Brachen zählen nicht zur Bemessungsgrundlage und sind keine Kultur im Sinne der Vielfältigen klulturen!" sqref="A50:C50">
      <formula1>Brachen</formula1>
    </dataValidation>
    <dataValidation type="list" allowBlank="1" showInputMessage="1" showErrorMessage="1" promptTitle="Hinweis" prompt="Es können nur Kulturarten ausgewählt werden die zur Bemessungsgrundlage zählen. Brachen wie zum beispiel Ökoregel 1 oder SaBa können nicht ausgewählt werden." sqref="A29:C29">
      <formula1>sonstige_Kulturen</formula1>
    </dataValidation>
    <dataValidation type="list" allowBlank="1" showInputMessage="1" showErrorMessage="1" promptTitle="Hinweis" prompt="Es können nur Kulturarten ausgewählt werden die zur Bemessungsgrundlage zählen. Brachen wie zum beispiel Ökoregel 1 oder SaBa können nicht ausgewählt werden." sqref="A23:C23">
      <formula1>Leguminosen</formula1>
    </dataValidation>
    <dataValidation type="list" allowBlank="1" showInputMessage="1" showErrorMessage="1" promptTitle="Hinweis" prompt="Es können nur Kulturarten ausgewählt werden die zur Bemessungsgrundlage zählen. Brachen wie zum beispiel Ökoregel 1 oder SaBa können nicht ausgewählt werden." sqref="A14:C14">
      <formula1>Getreide</formula1>
    </dataValidation>
  </dataValidations>
  <pageMargins left="0.70866141732283472" right="0.70866141732283472" top="0.78740157480314965" bottom="0.78740157480314965" header="0.31496062992125984" footer="0.31496062992125984"/>
  <pageSetup paperSize="9" scale="79" orientation="portrait" r:id="rId1"/>
  <headerFooter>
    <oddFooter>&amp;L&amp;F&amp;CAlle Angaben ohne Gewähr!&amp;RAusdruck vom &amp;D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18</vt:i4>
      </vt:variant>
    </vt:vector>
  </HeadingPairs>
  <TitlesOfParts>
    <vt:vector size="23" baseType="lpstr">
      <vt:lpstr>Information</vt:lpstr>
      <vt:lpstr>Beispiel</vt:lpstr>
      <vt:lpstr>Berechnung EULLa Altverträge</vt:lpstr>
      <vt:lpstr>Berechnung ÖR2</vt:lpstr>
      <vt:lpstr>Berechnung GAP-SP Neuverträge</vt:lpstr>
      <vt:lpstr>Brachen</vt:lpstr>
      <vt:lpstr>'Berechnung EULLa Altverträge'!Druckbereich</vt:lpstr>
      <vt:lpstr>'Berechnung GAP-SP Neuverträge'!Druckbereich</vt:lpstr>
      <vt:lpstr>'Berechnung ÖR2'!Druckbereich</vt:lpstr>
      <vt:lpstr>'Berechnung GAP-SP Neuverträge'!Getreide</vt:lpstr>
      <vt:lpstr>Getreide</vt:lpstr>
      <vt:lpstr>'Berechnung GAP-SP Neuverträge'!GetreideEingabe</vt:lpstr>
      <vt:lpstr>GetreideEingabe</vt:lpstr>
      <vt:lpstr>Gras_und_Gruenfutter</vt:lpstr>
      <vt:lpstr>'Berechnung GAP-SP Neuverträge'!Leguminosen</vt:lpstr>
      <vt:lpstr>Leguminosen</vt:lpstr>
      <vt:lpstr>'Berechnung GAP-SP Neuverträge'!LeguminosenEingabe</vt:lpstr>
      <vt:lpstr>LeguminosenEingabe</vt:lpstr>
      <vt:lpstr>'Berechnung GAP-SP Neuverträge'!sonstige_Kulturen</vt:lpstr>
      <vt:lpstr>sonstige_Kulturen</vt:lpstr>
      <vt:lpstr>'Berechnung EULLa Altverträge'!Suchkriterien</vt:lpstr>
      <vt:lpstr>'Berechnung GAP-SP Neuverträge'!Suchkriterien</vt:lpstr>
      <vt:lpstr>'Berechnung ÖR2'!Suchkriterien</vt:lpstr>
    </vt:vector>
  </TitlesOfParts>
  <Company>Dienstleistungszentrum Ländlicher Raum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drusenheimer_p</dc:creator>
  <cp:lastModifiedBy>drusenheimer_p</cp:lastModifiedBy>
  <cp:lastPrinted>2023-04-04T13:58:29Z</cp:lastPrinted>
  <dcterms:created xsi:type="dcterms:W3CDTF">2015-07-20T11:03:53Z</dcterms:created>
  <dcterms:modified xsi:type="dcterms:W3CDTF">2024-01-25T13:47:10Z</dcterms:modified>
</cp:coreProperties>
</file>